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Z:\CdLTLB\MANIFESTO STUDI\Manifesto 2023-2024\"/>
    </mc:Choice>
  </mc:AlternateContent>
  <xr:revisionPtr revIDLastSave="0" documentId="13_ncr:1_{392E180C-9CE1-4142-85B7-49B0C9861F51}" xr6:coauthVersionLast="45" xr6:coauthVersionMax="45" xr10:uidLastSave="{00000000-0000-0000-0000-000000000000}"/>
  <bookViews>
    <workbookView xWindow="-60" yWindow="-60" windowWidth="28920" windowHeight="15900" activeTab="1" xr2:uid="{00000000-000D-0000-FFFF-FFFF00000000}"/>
  </bookViews>
  <sheets>
    <sheet name="I anno" sheetId="1" r:id="rId1"/>
    <sheet name="II anno" sheetId="2" r:id="rId2"/>
    <sheet name="III ann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jtgpSk0LSK9E/m91cfoXnF2ePmrg=="/>
    </ext>
  </extLst>
</workbook>
</file>

<file path=xl/calcChain.xml><?xml version="1.0" encoding="utf-8"?>
<calcChain xmlns="http://schemas.openxmlformats.org/spreadsheetml/2006/main">
  <c r="AC31" i="3" l="1"/>
  <c r="AB31" i="3"/>
  <c r="AA31" i="3"/>
  <c r="Z31" i="3"/>
  <c r="Y31" i="3"/>
  <c r="X31" i="3"/>
  <c r="W31" i="3"/>
  <c r="T30" i="3"/>
  <c r="R30" i="3"/>
  <c r="P30" i="3"/>
  <c r="R29" i="3"/>
  <c r="P29" i="3"/>
  <c r="R28" i="3"/>
  <c r="P28" i="3"/>
  <c r="R27" i="3"/>
  <c r="P27" i="3"/>
  <c r="T23" i="3"/>
  <c r="R23" i="3"/>
  <c r="P23" i="3"/>
  <c r="T22" i="3"/>
  <c r="R22" i="3"/>
  <c r="P22" i="3"/>
  <c r="T21" i="3"/>
  <c r="R21" i="3"/>
  <c r="P21" i="3"/>
  <c r="T20" i="3"/>
  <c r="R20" i="3"/>
  <c r="P20" i="3"/>
  <c r="T19" i="3"/>
  <c r="R19" i="3"/>
  <c r="P19" i="3"/>
  <c r="T17" i="3"/>
  <c r="R17" i="3"/>
  <c r="P17" i="3"/>
  <c r="T16" i="3"/>
  <c r="R16" i="3"/>
  <c r="P16" i="3"/>
  <c r="R15" i="3"/>
  <c r="P15" i="3"/>
  <c r="T13" i="3"/>
  <c r="R13" i="3"/>
  <c r="P13" i="3"/>
  <c r="T11" i="3"/>
  <c r="R11" i="3"/>
  <c r="P11" i="3"/>
  <c r="T10" i="3"/>
  <c r="R10" i="3"/>
  <c r="P10" i="3"/>
  <c r="T9" i="3"/>
  <c r="T7" i="3"/>
  <c r="R7" i="3"/>
  <c r="P7" i="3"/>
  <c r="T6" i="3"/>
  <c r="R6" i="3"/>
  <c r="P6" i="3"/>
  <c r="T5" i="3"/>
  <c r="R5" i="3"/>
  <c r="P5" i="3"/>
  <c r="AC39" i="2"/>
  <c r="AB39" i="2"/>
  <c r="AA39" i="2"/>
  <c r="Z39" i="2"/>
  <c r="Y39" i="2"/>
  <c r="X39" i="2"/>
  <c r="W39" i="2"/>
  <c r="R38" i="2"/>
  <c r="P38" i="2"/>
  <c r="R37" i="2"/>
  <c r="P37" i="2"/>
  <c r="T36" i="2"/>
  <c r="R36" i="2"/>
  <c r="P36" i="2"/>
  <c r="R33" i="2"/>
  <c r="R31" i="2"/>
  <c r="P31" i="2"/>
  <c r="T30" i="2"/>
  <c r="R30" i="2"/>
  <c r="P30" i="2"/>
  <c r="T29" i="2"/>
  <c r="R29" i="2"/>
  <c r="P29" i="2"/>
  <c r="T27" i="2"/>
  <c r="R27" i="2"/>
  <c r="P27" i="2"/>
  <c r="T25" i="2"/>
  <c r="R25" i="2"/>
  <c r="P25" i="2"/>
  <c r="T24" i="2"/>
  <c r="R24" i="2"/>
  <c r="P24" i="2"/>
  <c r="T23" i="2"/>
  <c r="R23" i="2"/>
  <c r="P23" i="2"/>
  <c r="T22" i="2"/>
  <c r="R22" i="2"/>
  <c r="P22" i="2"/>
  <c r="T21" i="2"/>
  <c r="R21" i="2"/>
  <c r="P21" i="2"/>
  <c r="R18" i="2"/>
  <c r="P18" i="2"/>
  <c r="T16" i="2"/>
  <c r="R16" i="2"/>
  <c r="P16" i="2"/>
  <c r="T15" i="2"/>
  <c r="R15" i="2"/>
  <c r="P15" i="2"/>
  <c r="R13" i="2"/>
  <c r="P13" i="2"/>
  <c r="R12" i="2"/>
  <c r="P12" i="2"/>
  <c r="T11" i="2"/>
  <c r="R11" i="2"/>
  <c r="P11" i="2"/>
  <c r="T10" i="2"/>
  <c r="R10" i="2"/>
  <c r="P10" i="2"/>
  <c r="T9" i="2"/>
  <c r="R9" i="2"/>
  <c r="P9" i="2"/>
  <c r="T6" i="2"/>
  <c r="R6" i="2"/>
  <c r="P6" i="2"/>
  <c r="T5" i="2"/>
  <c r="R5" i="2"/>
  <c r="P5" i="2"/>
  <c r="AC34" i="1"/>
  <c r="AB34" i="1"/>
  <c r="AA34" i="1"/>
  <c r="Z34" i="1"/>
  <c r="Y34" i="1"/>
  <c r="X34" i="1"/>
  <c r="W34" i="1"/>
  <c r="T33" i="1"/>
  <c r="R33" i="1"/>
  <c r="P33" i="1"/>
  <c r="R32" i="1"/>
  <c r="P32" i="1"/>
  <c r="R31" i="1"/>
  <c r="P31" i="1"/>
  <c r="T29" i="1"/>
  <c r="R29" i="1"/>
  <c r="P29" i="1"/>
  <c r="T28" i="1"/>
  <c r="R28" i="1"/>
  <c r="P28" i="1"/>
  <c r="R27" i="1"/>
  <c r="T24" i="1"/>
  <c r="R24" i="1"/>
  <c r="P24" i="1"/>
  <c r="T23" i="1"/>
  <c r="R23" i="1"/>
  <c r="P23" i="1"/>
  <c r="T20" i="1"/>
  <c r="R20" i="1"/>
  <c r="P20" i="1"/>
  <c r="T19" i="1"/>
  <c r="R19" i="1"/>
  <c r="P19" i="1"/>
  <c r="T18" i="1"/>
  <c r="R18" i="1"/>
  <c r="P18" i="1"/>
  <c r="T16" i="1"/>
  <c r="R16" i="1"/>
  <c r="P16" i="1"/>
  <c r="T15" i="1"/>
  <c r="R15" i="1"/>
  <c r="P15" i="1"/>
  <c r="R14" i="1"/>
  <c r="P14" i="1"/>
  <c r="T12" i="1"/>
  <c r="R12" i="1"/>
  <c r="P12" i="1"/>
  <c r="T11" i="1"/>
  <c r="R11" i="1"/>
  <c r="P11" i="1"/>
  <c r="T10" i="1"/>
  <c r="R10" i="1"/>
  <c r="U10" i="1" s="1"/>
  <c r="T9" i="1"/>
  <c r="R9" i="1"/>
  <c r="P9" i="1"/>
  <c r="T8" i="1"/>
  <c r="R8" i="1"/>
  <c r="P8" i="1"/>
  <c r="T7" i="1"/>
  <c r="R7" i="1"/>
  <c r="P7" i="1"/>
  <c r="T6" i="1"/>
  <c r="R6" i="1"/>
  <c r="P6" i="1"/>
  <c r="T5" i="1"/>
  <c r="R5" i="1"/>
  <c r="P5" i="1"/>
  <c r="U16" i="1" l="1"/>
  <c r="U23" i="1"/>
  <c r="U10" i="2"/>
  <c r="U28" i="1"/>
  <c r="U19" i="1"/>
  <c r="U17" i="3"/>
  <c r="U22" i="3"/>
  <c r="U20" i="1"/>
  <c r="U9" i="2"/>
  <c r="U16" i="2"/>
  <c r="U22" i="2"/>
  <c r="U38" i="2"/>
  <c r="U18" i="1"/>
  <c r="U24" i="1"/>
  <c r="U28" i="3"/>
  <c r="U19" i="3"/>
  <c r="U23" i="3"/>
  <c r="U27" i="2"/>
  <c r="U36" i="2"/>
  <c r="U12" i="2"/>
  <c r="U11" i="2"/>
  <c r="U24" i="2"/>
  <c r="U30" i="2"/>
  <c r="U5" i="2"/>
  <c r="U5" i="1"/>
  <c r="U9" i="1"/>
  <c r="U12" i="1"/>
  <c r="U32" i="1"/>
  <c r="U7" i="1"/>
  <c r="U6" i="3"/>
  <c r="U27" i="3"/>
  <c r="U16" i="3"/>
  <c r="U21" i="3"/>
  <c r="U10" i="3"/>
  <c r="U20" i="3"/>
  <c r="U8" i="1"/>
  <c r="U11" i="1"/>
  <c r="U33" i="1"/>
  <c r="U13" i="2"/>
  <c r="U18" i="2"/>
  <c r="U23" i="2"/>
  <c r="U29" i="2"/>
  <c r="U37" i="2"/>
  <c r="U5" i="3"/>
  <c r="U15" i="3"/>
  <c r="U29" i="3"/>
  <c r="U6" i="1"/>
  <c r="U14" i="1"/>
  <c r="U31" i="1"/>
  <c r="U15" i="2"/>
  <c r="U21" i="2"/>
  <c r="U25" i="2"/>
  <c r="U31" i="2"/>
  <c r="U7" i="3"/>
  <c r="U30" i="3"/>
</calcChain>
</file>

<file path=xl/sharedStrings.xml><?xml version="1.0" encoding="utf-8"?>
<sst xmlns="http://schemas.openxmlformats.org/spreadsheetml/2006/main" count="745" uniqueCount="342">
  <si>
    <t>CdS in Tecniche di Laboratorio Biomedico</t>
  </si>
  <si>
    <t>ore docente (calcolate sul numero di gruppi)</t>
  </si>
  <si>
    <t>mutuazioni</t>
  </si>
  <si>
    <t>anno</t>
  </si>
  <si>
    <t>semestre</t>
  </si>
  <si>
    <t>insegnamento</t>
  </si>
  <si>
    <t>modulo</t>
  </si>
  <si>
    <t>SSD modulo</t>
  </si>
  <si>
    <t>docente</t>
  </si>
  <si>
    <t>SSD docente</t>
  </si>
  <si>
    <t>DIPARTIMENTO</t>
  </si>
  <si>
    <t>RUOLO</t>
  </si>
  <si>
    <t>TITOLARE</t>
  </si>
  <si>
    <t>DOCENTE RIFERIMENTO</t>
  </si>
  <si>
    <t>lezione frontale</t>
  </si>
  <si>
    <t>esercitazioni / laboratori / seminari</t>
  </si>
  <si>
    <t>ore TIR A</t>
  </si>
  <si>
    <t>TIR A coeff. orario</t>
  </si>
  <si>
    <t>ore TIR B</t>
  </si>
  <si>
    <t>TIR. B coeff. orario</t>
  </si>
  <si>
    <t>ore TIR C</t>
  </si>
  <si>
    <t>TIR C coeff. orario</t>
  </si>
  <si>
    <t>totale ore docente</t>
  </si>
  <si>
    <t>ORE studente</t>
  </si>
  <si>
    <t>CFU tot.</t>
  </si>
  <si>
    <t>CFU A</t>
  </si>
  <si>
    <t>CFU B</t>
  </si>
  <si>
    <t>CFU C</t>
  </si>
  <si>
    <t>CFU D</t>
  </si>
  <si>
    <t>CFU E</t>
  </si>
  <si>
    <t>CFU F</t>
  </si>
  <si>
    <t>AMBITO</t>
  </si>
  <si>
    <t>padre</t>
  </si>
  <si>
    <t>figli</t>
  </si>
  <si>
    <t>Fisica Medica</t>
  </si>
  <si>
    <t>FIS/07</t>
  </si>
  <si>
    <t>PA</t>
  </si>
  <si>
    <t>T</t>
  </si>
  <si>
    <t>Scienze
Propedeutiche</t>
  </si>
  <si>
    <t>ID</t>
  </si>
  <si>
    <t>INF/01</t>
  </si>
  <si>
    <t>Docente fittizio</t>
  </si>
  <si>
    <t>DCO</t>
  </si>
  <si>
    <t xml:space="preserve">TRMIR
</t>
  </si>
  <si>
    <t>TLB
ID
TFCePC
DIET
OST</t>
  </si>
  <si>
    <t>Basi di informatica medica</t>
  </si>
  <si>
    <t>Grazia Righini</t>
  </si>
  <si>
    <t>MED/46</t>
  </si>
  <si>
    <t>DCA</t>
  </si>
  <si>
    <t>Statistica
 Medica</t>
  </si>
  <si>
    <t>MED/01</t>
  </si>
  <si>
    <t>Roberto
D'Amico</t>
  </si>
  <si>
    <t>SMECHIMAI</t>
  </si>
  <si>
    <t>TFCePC</t>
  </si>
  <si>
    <t>TLB
ID
DIET
TRMIR</t>
  </si>
  <si>
    <t>Sicurezza nei
 Laboratori</t>
  </si>
  <si>
    <t>Patrizia
Marchegiano</t>
  </si>
  <si>
    <t>Scienze e tecniche di Laboratorio Biomedico</t>
  </si>
  <si>
    <t>ING-INF/06</t>
  </si>
  <si>
    <t xml:space="preserve">Sonia Cecoli </t>
  </si>
  <si>
    <t>Scienze interdisciplinari</t>
  </si>
  <si>
    <t>Chimica
generale</t>
  </si>
  <si>
    <t>CHIM/03</t>
  </si>
  <si>
    <t>DSCG</t>
  </si>
  <si>
    <t>Attività formative affini o integrative</t>
  </si>
  <si>
    <t>Chimica
organica</t>
  </si>
  <si>
    <t>CHIM/06</t>
  </si>
  <si>
    <t>Adele Mucci</t>
  </si>
  <si>
    <t>Biochimica</t>
  </si>
  <si>
    <t>BIO/10</t>
  </si>
  <si>
    <t>Scienze biomediche</t>
  </si>
  <si>
    <t>Biologia
generale</t>
  </si>
  <si>
    <t>BIO/13</t>
  </si>
  <si>
    <t>Serena Carra</t>
  </si>
  <si>
    <t>BIO/11</t>
  </si>
  <si>
    <t>BMN</t>
  </si>
  <si>
    <t>R</t>
  </si>
  <si>
    <t>Biologia 
cellulare</t>
  </si>
  <si>
    <t>Biologia
molecolare</t>
  </si>
  <si>
    <t>BIO/12</t>
  </si>
  <si>
    <t>Meccanismi di base nella trasmissione genetica</t>
  </si>
  <si>
    <t>DSV</t>
  </si>
  <si>
    <t>Fisiologia</t>
  </si>
  <si>
    <t>BIO/09</t>
  </si>
  <si>
    <t>TLB
TRMIR</t>
  </si>
  <si>
    <t>Istologia</t>
  </si>
  <si>
    <t>BIO/17</t>
  </si>
  <si>
    <t>Paola Sena</t>
  </si>
  <si>
    <t>CHIMOMO</t>
  </si>
  <si>
    <t>RU</t>
  </si>
  <si>
    <t>Anatomia 
Umana</t>
  </si>
  <si>
    <t>BIO/16</t>
  </si>
  <si>
    <t>Vincenza Rita Lo Vasco</t>
  </si>
  <si>
    <t>Microbiologia</t>
  </si>
  <si>
    <t>MED/07</t>
  </si>
  <si>
    <t>Eva Pericolini</t>
  </si>
  <si>
    <t>Virologia</t>
  </si>
  <si>
    <t>Claudio
Cermelli</t>
  </si>
  <si>
    <t>Introduzione alla Microbiologia
e Virologia</t>
  </si>
  <si>
    <t>Lorena 
Pozzi</t>
  </si>
  <si>
    <t>Inglese</t>
  </si>
  <si>
    <t>L-LIN/12</t>
  </si>
  <si>
    <t>DSLC</t>
  </si>
  <si>
    <t>Prova finale lingua straniera</t>
  </si>
  <si>
    <t>TRMIR
TLB
TFCePC
DIET
OST</t>
  </si>
  <si>
    <t>Laboratorio Chimica di Base</t>
  </si>
  <si>
    <t>Pasqualina Grazioso</t>
  </si>
  <si>
    <t>PTA</t>
  </si>
  <si>
    <t>Tirocinio</t>
  </si>
  <si>
    <t>Lorena Pozzi</t>
  </si>
  <si>
    <t>Tecniche analitiche di medicina di laboratorio</t>
  </si>
  <si>
    <t>Enrico Tagliafico</t>
  </si>
  <si>
    <t>Laboratori professionali dello specifico SSD</t>
  </si>
  <si>
    <t>Primo 
soccorso</t>
  </si>
  <si>
    <t>MED/45</t>
  </si>
  <si>
    <t>Primo
 soccorso</t>
  </si>
  <si>
    <t>Attività Seminariali</t>
  </si>
  <si>
    <t>Altre attività quali l'informatica, attività seminariali ecc.</t>
  </si>
  <si>
    <t>Attività a scelta 
dello studente 1</t>
  </si>
  <si>
    <t>AS</t>
  </si>
  <si>
    <t>A scelta dello
studente</t>
  </si>
  <si>
    <t>TAF</t>
  </si>
  <si>
    <t>RUOLI</t>
  </si>
  <si>
    <t>A</t>
  </si>
  <si>
    <t>base</t>
  </si>
  <si>
    <t>PO</t>
  </si>
  <si>
    <t>prof. Ordinario</t>
  </si>
  <si>
    <t>1 CFU lezione frontale=8 ore</t>
  </si>
  <si>
    <t>B</t>
  </si>
  <si>
    <t>caratterizzanti</t>
  </si>
  <si>
    <t>prof. associato</t>
  </si>
  <si>
    <t>1 CFU tirocinio = 25 ore</t>
  </si>
  <si>
    <t>C</t>
  </si>
  <si>
    <t>affini</t>
  </si>
  <si>
    <t>PS</t>
  </si>
  <si>
    <t>prof. straordinario</t>
  </si>
  <si>
    <t>D</t>
  </si>
  <si>
    <t>ricercatore a tempo indeterminato</t>
  </si>
  <si>
    <t>E</t>
  </si>
  <si>
    <t>prova finale, lingua straniera</t>
  </si>
  <si>
    <t>RTD</t>
  </si>
  <si>
    <t>ricercatore a tempo determinato</t>
  </si>
  <si>
    <t>F</t>
  </si>
  <si>
    <t>laboratori professionali, attività seminariali</t>
  </si>
  <si>
    <t>Tutor</t>
  </si>
  <si>
    <t>tutor</t>
  </si>
  <si>
    <t>docente a contratto aziendale</t>
  </si>
  <si>
    <t>docente a contratto oneroso per unimore</t>
  </si>
  <si>
    <t>DCG</t>
  </si>
  <si>
    <t>docente a contratto gratuito per unimore</t>
  </si>
  <si>
    <t>SSD 
modulo</t>
  </si>
  <si>
    <t>SSD
 docente</t>
  </si>
  <si>
    <t>ORE
 studente</t>
  </si>
  <si>
    <t>Patologia generale
 e clinica</t>
  </si>
  <si>
    <t>Biochimica clinica</t>
  </si>
  <si>
    <t>MED/04</t>
  </si>
  <si>
    <t>Patologia clinica</t>
  </si>
  <si>
    <t>MED/05</t>
  </si>
  <si>
    <t>Stefania
Bergamini</t>
  </si>
  <si>
    <t>Scienze e tecniche di laboratorio biomedico</t>
  </si>
  <si>
    <t>Immunologia, Immunoematologia, Fisiopatologia Generale ed Endocrina</t>
  </si>
  <si>
    <t>Immunologia</t>
  </si>
  <si>
    <t>Milena 
Nasi</t>
  </si>
  <si>
    <t>Immunoematologia</t>
  </si>
  <si>
    <t>MED/15</t>
  </si>
  <si>
    <t>Donatella Venturelli</t>
  </si>
  <si>
    <t>Scienze interdisciplinari Cliniche</t>
  </si>
  <si>
    <t>Fisiopatologia 
generale</t>
  </si>
  <si>
    <t>Anna Iannone</t>
  </si>
  <si>
    <t>Fisiopatologia
 Endocrina</t>
  </si>
  <si>
    <t>MED/13</t>
  </si>
  <si>
    <t>Giulia Brigante</t>
  </si>
  <si>
    <t>Tecniche endocrine</t>
  </si>
  <si>
    <t>Batteriologia</t>
  </si>
  <si>
    <t>Claudio
 Cermelli</t>
  </si>
  <si>
    <t>Microbiologia 
Clinica</t>
  </si>
  <si>
    <t>Micologia e
 Parassitologia</t>
  </si>
  <si>
    <t>Elisabetta
 Blasi</t>
  </si>
  <si>
    <t>Parassitologia e Malattie 
Parassitarie degli animali</t>
  </si>
  <si>
    <t>VET/06</t>
  </si>
  <si>
    <t>Microbiologia e Igiene degli Alimenti</t>
  </si>
  <si>
    <t>MED/42</t>
  </si>
  <si>
    <t>Scienze Biomediche</t>
  </si>
  <si>
    <t>Anatomia e Istologia
Patologica</t>
  </si>
  <si>
    <t>Tecniche di
Istopatologia</t>
  </si>
  <si>
    <t>Lorena
 Losi</t>
  </si>
  <si>
    <t>MED/08</t>
  </si>
  <si>
    <t>Anatomia
 Patologica A</t>
  </si>
  <si>
    <t>Lorena Losi</t>
  </si>
  <si>
    <t>Scienze Medico Chirurgiche</t>
  </si>
  <si>
    <t>Anatomia
 Patologica B</t>
  </si>
  <si>
    <t>Luca Reggiani Bonetti</t>
  </si>
  <si>
    <t>Farmacologia, Medicina Legale e Genetica Medica</t>
  </si>
  <si>
    <t>Farmacotossicologia</t>
  </si>
  <si>
    <t>BIO/14</t>
  </si>
  <si>
    <t>Alessandra Ottani</t>
  </si>
  <si>
    <t>Primo soccorso</t>
  </si>
  <si>
    <t>Tecniche di 
Farmacotossicologia</t>
  </si>
  <si>
    <t>Scienze medico chirurgiche</t>
  </si>
  <si>
    <t>Galenica
 Farmaceutica</t>
  </si>
  <si>
    <t>CHIM/09</t>
  </si>
  <si>
    <t>Marianna
Rivasi</t>
  </si>
  <si>
    <t>Gregorio Medici</t>
  </si>
  <si>
    <t>Etica e Deontologia
Professionale</t>
  </si>
  <si>
    <t>MED/43</t>
  </si>
  <si>
    <t>AnnaLaura
Santunione</t>
  </si>
  <si>
    <t>Scienze della prevenzione e dei servizi sanitari</t>
  </si>
  <si>
    <t>Tossicologia Forense</t>
  </si>
  <si>
    <t>Genetica Medica</t>
  </si>
  <si>
    <t>MED/03</t>
  </si>
  <si>
    <t>Endocrinologia Traslazionale</t>
  </si>
  <si>
    <t>Tecniche
 Forensi</t>
  </si>
  <si>
    <t>Tecniche e Diagnostica
 Ultrastrutturale</t>
  </si>
  <si>
    <t xml:space="preserve">Paola Sena </t>
  </si>
  <si>
    <t>Attività a scelta dello studente</t>
  </si>
  <si>
    <t>SSD
 modulo</t>
  </si>
  <si>
    <t>DOCENTE
 RIFERIMENTO</t>
  </si>
  <si>
    <t>lezione
 frontale</t>
  </si>
  <si>
    <t>esercitazioni
 / laboratori / seminari</t>
  </si>
  <si>
    <t>CFU
 tot.</t>
  </si>
  <si>
    <t>CFU
 A</t>
  </si>
  <si>
    <t>CFU
 B</t>
  </si>
  <si>
    <t>CFU
 C</t>
  </si>
  <si>
    <t>CFU
 D</t>
  </si>
  <si>
    <t>CFU
 E</t>
  </si>
  <si>
    <t>CFU
 F</t>
  </si>
  <si>
    <t>Diagnostica di Laboratorio 3</t>
  </si>
  <si>
    <t>Tecniche di
Genomica Clinica</t>
  </si>
  <si>
    <t>Elena Tenedini</t>
  </si>
  <si>
    <t>Diagnostica Microbiologica</t>
  </si>
  <si>
    <t>Claudia Venturelli</t>
  </si>
  <si>
    <t>Diagnostica molecolare 
applicata alla Microbiologia</t>
  </si>
  <si>
    <t>Monica Pecorari</t>
  </si>
  <si>
    <t>Biologia cutanea:
biotecnologie applicate
alla diagnostica e alla ricerca</t>
  </si>
  <si>
    <t xml:space="preserve">  Alessandra Marconi</t>
  </si>
  <si>
    <t>Tecniche di crioconservazione delle cellule staminali in Medicina Trasfusionale</t>
  </si>
  <si>
    <t>Giovanni Battista 
Ceccherelli</t>
  </si>
  <si>
    <t>Anatomia Patologica
Macroscopica</t>
  </si>
  <si>
    <t>TLB</t>
  </si>
  <si>
    <t>OST</t>
  </si>
  <si>
    <t>Citologia Clinica Oncologica</t>
  </si>
  <si>
    <t>Nazzarena Bigiani</t>
  </si>
  <si>
    <t>Tecniche e Diagnostica Citopatologica</t>
  </si>
  <si>
    <t>Luca Roncati</t>
  </si>
  <si>
    <t>Patologia Molecolare e
Medicina Predittiva</t>
  </si>
  <si>
    <t>Stefania Bettelli</t>
  </si>
  <si>
    <t>Igiene generale 
ed applicata</t>
  </si>
  <si>
    <t>Sergio Rovesti</t>
  </si>
  <si>
    <t>Scienze della Prevenzione e dei Servizi sanitari</t>
  </si>
  <si>
    <t>TRMIR</t>
  </si>
  <si>
    <t>TLB
TFCePC</t>
  </si>
  <si>
    <t>Medicina del
 Lavoro</t>
  </si>
  <si>
    <t>MED/44</t>
  </si>
  <si>
    <t>Norme di Radioprotezione</t>
  </si>
  <si>
    <t>MED/36</t>
  </si>
  <si>
    <t>Gabriele Guidi</t>
  </si>
  <si>
    <t>Economia Aziendale</t>
  </si>
  <si>
    <t>SECS-PSI/07</t>
  </si>
  <si>
    <t>Patrizia Marchegiano</t>
  </si>
  <si>
    <t>Scienze del management sanitario</t>
  </si>
  <si>
    <t>Principi di Diritto Sanitario</t>
  </si>
  <si>
    <t>IUS/07</t>
  </si>
  <si>
    <t>Alfredo Maglitto</t>
  </si>
  <si>
    <t>Scienze Umane e Psicopedagogiche</t>
  </si>
  <si>
    <t>Lorena  Pozzi</t>
  </si>
  <si>
    <t>Attività a scelta dello studente  III</t>
  </si>
  <si>
    <t>Prova Finale</t>
  </si>
  <si>
    <t>PROFIN-S</t>
  </si>
  <si>
    <t>Antonietta Vilella</t>
  </si>
  <si>
    <t>I ANNO - ANNO ACCADEMICO 2023/2024 - Coorte 2023/2024</t>
  </si>
  <si>
    <t>II ANNO - ANNO ACCADEMICO 2024/2025 - Coorte 2023/2024</t>
  </si>
  <si>
    <t>III ANNO - ANNO ACCADEMICO 2025/2026 - Coorte 2023/2024</t>
  </si>
  <si>
    <t>Genomica clinica</t>
  </si>
  <si>
    <t>Scienze
 propedeutiche  1</t>
  </si>
  <si>
    <t>Scienze
 propedeutiche 2</t>
  </si>
  <si>
    <t>Amplificazione sequenze
 nucleotidiche mediante PCR</t>
  </si>
  <si>
    <t xml:space="preserve">
Psicologia generale</t>
  </si>
  <si>
    <t xml:space="preserve">
M-PSI/01</t>
  </si>
  <si>
    <t>docente fittizio</t>
  </si>
  <si>
    <t>Codice insegnamento ESSE 3</t>
  </si>
  <si>
    <t>Lara Gibellini</t>
  </si>
  <si>
    <t>Livio 
Casarini</t>
  </si>
  <si>
    <t>Alessandra Marconi</t>
  </si>
  <si>
    <t xml:space="preserve">Applicazioni delle biotecnologie nella Biologia cutanea
</t>
  </si>
  <si>
    <t xml:space="preserve">Chimica e Biochimica       </t>
  </si>
  <si>
    <t>270-30</t>
  </si>
  <si>
    <t xml:space="preserve">Biologia, Genetica e Fisiologia   </t>
  </si>
  <si>
    <t>270-31</t>
  </si>
  <si>
    <t xml:space="preserve">Anatomia Umana e
Istologia           </t>
  </si>
  <si>
    <t>270-05</t>
  </si>
  <si>
    <t xml:space="preserve">Microbiologia e Virologia      </t>
  </si>
  <si>
    <t>270-32</t>
  </si>
  <si>
    <t xml:space="preserve">Inglese
 scientifico           </t>
  </si>
  <si>
    <t>270-03</t>
  </si>
  <si>
    <t xml:space="preserve">Tirocinio 
Biomedico I          </t>
  </si>
  <si>
    <t>270-33</t>
  </si>
  <si>
    <t xml:space="preserve">Ulteriori Attività 
Formative 1 anno  </t>
  </si>
  <si>
    <t>270-07</t>
  </si>
  <si>
    <t xml:space="preserve">Attività a scelta 
dello studente     </t>
  </si>
  <si>
    <t>270-26</t>
  </si>
  <si>
    <t>270-40</t>
  </si>
  <si>
    <t>270-41</t>
  </si>
  <si>
    <t>270-35</t>
  </si>
  <si>
    <t xml:space="preserve">Microbiologia Clinica e Parassitologia Veterinaria      </t>
  </si>
  <si>
    <t>270-10</t>
  </si>
  <si>
    <t>270-36</t>
  </si>
  <si>
    <t xml:space="preserve">Tirocinio
 Biomedico II                 </t>
  </si>
  <si>
    <t>270-37</t>
  </si>
  <si>
    <t>270-42</t>
  </si>
  <si>
    <t xml:space="preserve">Ulteriori Attività 
Formative 2        </t>
  </si>
  <si>
    <t>270-27</t>
  </si>
  <si>
    <t xml:space="preserve">Attività a scelta 
dello studente II anno                         </t>
  </si>
  <si>
    <t>270-43</t>
  </si>
  <si>
    <t xml:space="preserve">Tecniche Dignostiche
di Anatomia Patologica    </t>
  </si>
  <si>
    <t>270-16</t>
  </si>
  <si>
    <t xml:space="preserve">Scienze della Prevenzione
e dei Servizi Sanitari  3               </t>
  </si>
  <si>
    <t>270-45</t>
  </si>
  <si>
    <t>270-39</t>
  </si>
  <si>
    <t xml:space="preserve">Tirocinio Biomedico
 III                                  </t>
  </si>
  <si>
    <t xml:space="preserve">Ulteriori Attività 
Formative 3 anno                        </t>
  </si>
  <si>
    <t>270-20</t>
  </si>
  <si>
    <t xml:space="preserve">Attività a scelta 
dello studente III anno           </t>
  </si>
  <si>
    <t>270-28</t>
  </si>
  <si>
    <t>270-21</t>
  </si>
  <si>
    <t xml:space="preserve">Patologia generale 
</t>
  </si>
  <si>
    <t xml:space="preserve">Oncologia </t>
  </si>
  <si>
    <t>Diagnostica in vitro: quadro normativo</t>
  </si>
  <si>
    <t>TLB
TRMIR
TFCePC
DIET
OST</t>
  </si>
  <si>
    <t xml:space="preserve">Informatica
</t>
  </si>
  <si>
    <t>?</t>
  </si>
  <si>
    <t>Patrizia Messi</t>
  </si>
  <si>
    <t>Stefano Busani</t>
  </si>
  <si>
    <t>MED/41</t>
  </si>
  <si>
    <t>Ruggiero Norfo</t>
  </si>
  <si>
    <t xml:space="preserve"> BMN</t>
  </si>
  <si>
    <t>Andrea Alessandrini</t>
  </si>
  <si>
    <t>FIM</t>
  </si>
  <si>
    <t>Marco Martignon?</t>
  </si>
  <si>
    <t>Marco Sabatini?</t>
  </si>
  <si>
    <t>Roberto Lucchini</t>
  </si>
  <si>
    <t>Clara Lazzaretti</t>
  </si>
  <si>
    <t>RTDA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</si>
</sst>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scheme val="minor"/>
    </font>
    <font>
      <sz val="10"/>
      <color rgb="FF000000"/>
      <name val="Calibri"/>
    </font>
    <font>
      <sz val="11"/>
      <name val="Calibri"/>
    </font>
    <font>
      <sz val="11"/>
      <color rgb="FF000000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8"/>
      <name val="Calibri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3333"/>
        <bgColor rgb="FFFF3333"/>
      </patternFill>
    </fill>
    <fill>
      <patternFill patternType="solid">
        <fgColor rgb="FF99FF66"/>
        <bgColor rgb="FF99FF66"/>
      </patternFill>
    </fill>
    <fill>
      <patternFill patternType="solid">
        <fgColor rgb="FFC6D9F1"/>
        <bgColor rgb="FFC6D9F1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C6D9F1"/>
      </patternFill>
    </fill>
    <fill>
      <patternFill patternType="solid">
        <fgColor theme="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C6D9F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9FF6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1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6" borderId="8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4" fillId="2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/>
    <xf numFmtId="0" fontId="1" fillId="5" borderId="2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2" fillId="9" borderId="15" xfId="0" applyFont="1" applyFill="1" applyBorder="1"/>
    <xf numFmtId="0" fontId="7" fillId="8" borderId="0" xfId="0" applyFont="1" applyFill="1" applyAlignment="1">
      <alignment horizontal="center" wrapText="1"/>
    </xf>
    <xf numFmtId="0" fontId="1" fillId="11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/>
    <xf numFmtId="0" fontId="11" fillId="8" borderId="15" xfId="0" applyFont="1" applyFill="1" applyBorder="1" applyAlignment="1"/>
    <xf numFmtId="0" fontId="11" fillId="8" borderId="3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/>
    </xf>
    <xf numFmtId="0" fontId="11" fillId="6" borderId="31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wrapText="1"/>
    </xf>
    <xf numFmtId="0" fontId="11" fillId="5" borderId="12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" fillId="13" borderId="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/>
    <xf numFmtId="0" fontId="1" fillId="8" borderId="5" xfId="0" applyFont="1" applyFill="1" applyBorder="1" applyAlignment="1">
      <alignment horizontal="center" vertical="center" wrapText="1"/>
    </xf>
    <xf numFmtId="0" fontId="2" fillId="8" borderId="7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8" borderId="17" xfId="0" applyFont="1" applyFill="1" applyBorder="1" applyAlignment="1">
      <alignment horizontal="center" vertical="center" wrapText="1"/>
    </xf>
    <xf numFmtId="0" fontId="2" fillId="8" borderId="17" xfId="0" applyFont="1" applyFill="1" applyBorder="1"/>
    <xf numFmtId="0" fontId="1" fillId="7" borderId="15" xfId="0" applyFont="1" applyFill="1" applyBorder="1" applyAlignment="1">
      <alignment horizontal="center" vertical="center" wrapText="1"/>
    </xf>
    <xf numFmtId="0" fontId="2" fillId="8" borderId="15" xfId="0" applyFont="1" applyFill="1" applyBorder="1"/>
    <xf numFmtId="0" fontId="1" fillId="5" borderId="5" xfId="0" applyFont="1" applyFill="1" applyBorder="1" applyAlignment="1">
      <alignment horizontal="center" vertical="center" wrapText="1"/>
    </xf>
    <xf numFmtId="0" fontId="2" fillId="9" borderId="6" xfId="0" applyFont="1" applyFill="1" applyBorder="1"/>
    <xf numFmtId="0" fontId="2" fillId="9" borderId="7" xfId="0" applyFont="1" applyFill="1" applyBorder="1"/>
    <xf numFmtId="0" fontId="1" fillId="5" borderId="23" xfId="0" applyFont="1" applyFill="1" applyBorder="1" applyAlignment="1">
      <alignment horizontal="center" vertical="center" wrapText="1"/>
    </xf>
    <xf numFmtId="0" fontId="2" fillId="9" borderId="21" xfId="0" applyFont="1" applyFill="1" applyBorder="1"/>
    <xf numFmtId="0" fontId="2" fillId="9" borderId="24" xfId="0" applyFont="1" applyFill="1" applyBorder="1"/>
    <xf numFmtId="0" fontId="1" fillId="5" borderId="27" xfId="0" applyFont="1" applyFill="1" applyBorder="1" applyAlignment="1">
      <alignment horizontal="center" vertical="center" wrapText="1"/>
    </xf>
    <xf numFmtId="0" fontId="2" fillId="9" borderId="22" xfId="0" applyFont="1" applyFill="1" applyBorder="1"/>
    <xf numFmtId="0" fontId="2" fillId="9" borderId="25" xfId="0" applyFont="1" applyFill="1" applyBorder="1"/>
    <xf numFmtId="0" fontId="1" fillId="8" borderId="18" xfId="0" applyFont="1" applyFill="1" applyBorder="1" applyAlignment="1">
      <alignment horizontal="center" vertical="center" wrapText="1"/>
    </xf>
    <xf numFmtId="0" fontId="2" fillId="9" borderId="9" xfId="0" applyFont="1" applyFill="1" applyBorder="1"/>
    <xf numFmtId="0" fontId="1" fillId="8" borderId="23" xfId="0" applyFont="1" applyFill="1" applyBorder="1" applyAlignment="1">
      <alignment horizontal="center" vertical="center" wrapText="1"/>
    </xf>
    <xf numFmtId="0" fontId="2" fillId="8" borderId="24" xfId="0" applyFont="1" applyFill="1" applyBorder="1"/>
    <xf numFmtId="0" fontId="1" fillId="8" borderId="27" xfId="0" applyFont="1" applyFill="1" applyBorder="1" applyAlignment="1">
      <alignment horizontal="center" vertical="center" wrapText="1"/>
    </xf>
    <xf numFmtId="0" fontId="2" fillId="8" borderId="25" xfId="0" applyFont="1" applyFill="1" applyBorder="1"/>
    <xf numFmtId="0" fontId="1" fillId="5" borderId="14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2" fillId="8" borderId="6" xfId="0" applyFont="1" applyFill="1" applyBorder="1"/>
    <xf numFmtId="0" fontId="1" fillId="6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0" fontId="1" fillId="8" borderId="26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9" borderId="15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/>
    </xf>
    <xf numFmtId="0" fontId="2" fillId="9" borderId="14" xfId="0" applyFont="1" applyFill="1" applyBorder="1"/>
    <xf numFmtId="0" fontId="2" fillId="8" borderId="9" xfId="0" applyFont="1" applyFill="1" applyBorder="1"/>
    <xf numFmtId="0" fontId="1" fillId="5" borderId="28" xfId="0" applyFont="1" applyFill="1" applyBorder="1" applyAlignment="1">
      <alignment horizontal="center" vertical="center" wrapText="1"/>
    </xf>
    <xf numFmtId="0" fontId="2" fillId="9" borderId="8" xfId="0" applyFont="1" applyFill="1" applyBorder="1"/>
    <xf numFmtId="0" fontId="2" fillId="9" borderId="33" xfId="0" applyFont="1" applyFill="1" applyBorder="1"/>
    <xf numFmtId="0" fontId="2" fillId="8" borderId="22" xfId="0" applyFont="1" applyFill="1" applyBorder="1"/>
    <xf numFmtId="0" fontId="2" fillId="8" borderId="21" xfId="0" applyFont="1" applyFill="1" applyBorder="1"/>
    <xf numFmtId="0" fontId="11" fillId="5" borderId="5" xfId="0" applyFont="1" applyFill="1" applyBorder="1" applyAlignment="1">
      <alignment horizontal="center" vertical="center" wrapText="1"/>
    </xf>
    <xf numFmtId="0" fontId="6" fillId="9" borderId="7" xfId="0" applyFont="1" applyFill="1" applyBorder="1"/>
    <xf numFmtId="0" fontId="11" fillId="8" borderId="14" xfId="0" applyFont="1" applyFill="1" applyBorder="1" applyAlignment="1">
      <alignment horizontal="center" vertical="center" wrapText="1"/>
    </xf>
    <xf numFmtId="0" fontId="6" fillId="8" borderId="7" xfId="0" applyFont="1" applyFill="1" applyBorder="1"/>
    <xf numFmtId="0" fontId="11" fillId="8" borderId="5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6" fillId="8" borderId="22" xfId="0" applyFont="1" applyFill="1" applyBorder="1"/>
    <xf numFmtId="0" fontId="11" fillId="6" borderId="5" xfId="0" applyFont="1" applyFill="1" applyBorder="1" applyAlignment="1">
      <alignment horizontal="center" vertical="center" wrapText="1"/>
    </xf>
    <xf numFmtId="0" fontId="6" fillId="8" borderId="21" xfId="0" applyFont="1" applyFill="1" applyBorder="1"/>
    <xf numFmtId="0" fontId="6" fillId="9" borderId="14" xfId="0" applyFont="1" applyFill="1" applyBorder="1"/>
    <xf numFmtId="0" fontId="6" fillId="8" borderId="6" xfId="0" applyFont="1" applyFill="1" applyBorder="1"/>
    <xf numFmtId="0" fontId="6" fillId="8" borderId="14" xfId="0" applyFont="1" applyFill="1" applyBorder="1"/>
    <xf numFmtId="0" fontId="6" fillId="9" borderId="6" xfId="0" applyFont="1" applyFill="1" applyBorder="1"/>
    <xf numFmtId="0" fontId="11" fillId="5" borderId="5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/>
    </xf>
    <xf numFmtId="0" fontId="6" fillId="8" borderId="8" xfId="0" applyFont="1" applyFill="1" applyBorder="1"/>
    <xf numFmtId="0" fontId="11" fillId="6" borderId="1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996"/>
  <sheetViews>
    <sheetView zoomScale="70" zoomScaleNormal="70" workbookViewId="0">
      <selection activeCell="J8" sqref="J8"/>
    </sheetView>
  </sheetViews>
  <sheetFormatPr defaultColWidth="14.42578125" defaultRowHeight="15" customHeight="1" x14ac:dyDescent="0.25"/>
  <cols>
    <col min="1" max="1" width="3.42578125" customWidth="1"/>
    <col min="2" max="2" width="3.85546875" customWidth="1"/>
    <col min="3" max="3" width="7" style="21" customWidth="1"/>
    <col min="5" max="5" width="21" customWidth="1"/>
    <col min="6" max="6" width="8.7109375" customWidth="1"/>
    <col min="7" max="7" width="13.42578125" customWidth="1"/>
    <col min="9" max="9" width="10.7109375" customWidth="1"/>
    <col min="10" max="10" width="7.140625" customWidth="1"/>
    <col min="11" max="11" width="6" customWidth="1"/>
    <col min="12" max="12" width="8.7109375" customWidth="1"/>
    <col min="13" max="13" width="6.28515625" customWidth="1"/>
    <col min="14" max="14" width="7.140625" customWidth="1"/>
    <col min="15" max="15" width="5.42578125" customWidth="1"/>
    <col min="16" max="16" width="6.85546875" customWidth="1"/>
    <col min="17" max="17" width="6.42578125" customWidth="1"/>
    <col min="18" max="18" width="5.85546875" customWidth="1"/>
    <col min="19" max="19" width="5.42578125" customWidth="1"/>
    <col min="20" max="20" width="6" customWidth="1"/>
    <col min="21" max="22" width="8.7109375" customWidth="1"/>
    <col min="23" max="23" width="5.42578125" customWidth="1"/>
    <col min="24" max="24" width="4.42578125" customWidth="1"/>
    <col min="25" max="25" width="5.42578125" customWidth="1"/>
    <col min="26" max="26" width="5.140625" customWidth="1"/>
    <col min="27" max="27" width="4.28515625" customWidth="1"/>
    <col min="28" max="28" width="4.7109375" customWidth="1"/>
    <col min="29" max="29" width="5.140625" customWidth="1"/>
    <col min="30" max="30" width="13.85546875" customWidth="1"/>
    <col min="31" max="31" width="9.85546875" customWidth="1"/>
    <col min="32" max="32" width="16.5703125" customWidth="1"/>
    <col min="33" max="52" width="8.7109375" customWidth="1"/>
  </cols>
  <sheetData>
    <row r="1" spans="1:52" ht="18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5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3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3" t="s">
        <v>1</v>
      </c>
      <c r="O2" s="94"/>
      <c r="P2" s="94"/>
      <c r="Q2" s="94"/>
      <c r="R2" s="94"/>
      <c r="S2" s="94"/>
      <c r="T2" s="95"/>
      <c r="U2" s="3"/>
      <c r="V2" s="3"/>
      <c r="W2" s="3"/>
      <c r="X2" s="3"/>
      <c r="Y2" s="3"/>
      <c r="Z2" s="3"/>
      <c r="AA2" s="3"/>
      <c r="AB2" s="3"/>
      <c r="AC2" s="3"/>
      <c r="AD2" s="3"/>
      <c r="AE2" s="93" t="s">
        <v>2</v>
      </c>
      <c r="AF2" s="95"/>
    </row>
    <row r="3" spans="1:52" ht="75" customHeight="1" x14ac:dyDescent="0.25">
      <c r="A3" s="4" t="s">
        <v>3</v>
      </c>
      <c r="B3" s="23" t="s">
        <v>4</v>
      </c>
      <c r="C3" s="23" t="s">
        <v>279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4" t="s">
        <v>17</v>
      </c>
      <c r="Q3" s="23" t="s">
        <v>18</v>
      </c>
      <c r="R3" s="24" t="s">
        <v>19</v>
      </c>
      <c r="S3" s="23" t="s">
        <v>20</v>
      </c>
      <c r="T3" s="24" t="s">
        <v>21</v>
      </c>
      <c r="U3" s="23" t="s">
        <v>22</v>
      </c>
      <c r="V3" s="23" t="s">
        <v>23</v>
      </c>
      <c r="W3" s="23" t="s">
        <v>24</v>
      </c>
      <c r="X3" s="23" t="s">
        <v>25</v>
      </c>
      <c r="Y3" s="23" t="s">
        <v>26</v>
      </c>
      <c r="Z3" s="23" t="s">
        <v>27</v>
      </c>
      <c r="AA3" s="23" t="s">
        <v>28</v>
      </c>
      <c r="AB3" s="23" t="s">
        <v>29</v>
      </c>
      <c r="AC3" s="23" t="s">
        <v>30</v>
      </c>
      <c r="AD3" s="23" t="s">
        <v>31</v>
      </c>
      <c r="AE3" s="4" t="s">
        <v>32</v>
      </c>
      <c r="AF3" s="4" t="s">
        <v>33</v>
      </c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2" ht="15.75" customHeight="1" x14ac:dyDescent="0.25">
      <c r="A4" s="68"/>
      <c r="B4" s="96" t="s">
        <v>269</v>
      </c>
      <c r="C4" s="96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69"/>
      <c r="AF4" s="70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78" customHeight="1" x14ac:dyDescent="0.25">
      <c r="A5" s="98">
        <v>1</v>
      </c>
      <c r="B5" s="98">
        <v>1</v>
      </c>
      <c r="C5" s="98" t="s">
        <v>329</v>
      </c>
      <c r="D5" s="98" t="s">
        <v>273</v>
      </c>
      <c r="E5" s="59" t="s">
        <v>34</v>
      </c>
      <c r="F5" s="59" t="s">
        <v>35</v>
      </c>
      <c r="G5" s="59" t="s">
        <v>335</v>
      </c>
      <c r="H5" s="59" t="s">
        <v>35</v>
      </c>
      <c r="I5" s="59" t="s">
        <v>336</v>
      </c>
      <c r="J5" s="59" t="s">
        <v>36</v>
      </c>
      <c r="K5" s="59" t="s">
        <v>37</v>
      </c>
      <c r="L5" s="59"/>
      <c r="M5" s="59">
        <v>24</v>
      </c>
      <c r="N5" s="59">
        <v>0</v>
      </c>
      <c r="O5" s="59">
        <v>0</v>
      </c>
      <c r="P5" s="59">
        <f t="shared" ref="P5:P9" si="0">SUM(O5)</f>
        <v>0</v>
      </c>
      <c r="Q5" s="59">
        <v>0</v>
      </c>
      <c r="R5" s="59">
        <f t="shared" ref="R5:R12" si="1">Q5*0.5</f>
        <v>0</v>
      </c>
      <c r="S5" s="59">
        <v>0</v>
      </c>
      <c r="T5" s="59">
        <f t="shared" ref="T5:T8" si="2">S6*0.1</f>
        <v>0</v>
      </c>
      <c r="U5" s="59">
        <f t="shared" ref="U5:U12" si="3">SUM(R5+P5+N5+M5)</f>
        <v>24</v>
      </c>
      <c r="V5" s="98">
        <v>48</v>
      </c>
      <c r="W5" s="98">
        <v>6</v>
      </c>
      <c r="X5" s="59">
        <v>3</v>
      </c>
      <c r="Y5" s="59"/>
      <c r="Z5" s="59"/>
      <c r="AA5" s="59"/>
      <c r="AB5" s="59"/>
      <c r="AC5" s="59"/>
      <c r="AD5" s="59" t="s">
        <v>38</v>
      </c>
      <c r="AE5" s="59" t="s">
        <v>39</v>
      </c>
      <c r="AF5" s="59" t="s">
        <v>327</v>
      </c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75" customHeight="1" x14ac:dyDescent="0.25">
      <c r="A6" s="98"/>
      <c r="B6" s="98"/>
      <c r="C6" s="98"/>
      <c r="D6" s="98"/>
      <c r="E6" s="59" t="s">
        <v>328</v>
      </c>
      <c r="F6" s="59" t="s">
        <v>40</v>
      </c>
      <c r="G6" s="59" t="s">
        <v>337</v>
      </c>
      <c r="H6" s="59"/>
      <c r="I6" s="59"/>
      <c r="J6" s="59" t="s">
        <v>42</v>
      </c>
      <c r="K6" s="59"/>
      <c r="L6" s="59"/>
      <c r="M6" s="59">
        <v>16</v>
      </c>
      <c r="N6" s="59">
        <v>0</v>
      </c>
      <c r="O6" s="59">
        <v>0</v>
      </c>
      <c r="P6" s="59">
        <f t="shared" si="0"/>
        <v>0</v>
      </c>
      <c r="Q6" s="59">
        <v>0</v>
      </c>
      <c r="R6" s="59">
        <f t="shared" si="1"/>
        <v>0</v>
      </c>
      <c r="S6" s="59">
        <v>0</v>
      </c>
      <c r="T6" s="59">
        <f t="shared" si="2"/>
        <v>0</v>
      </c>
      <c r="U6" s="59">
        <f t="shared" si="3"/>
        <v>16</v>
      </c>
      <c r="V6" s="98"/>
      <c r="W6" s="98"/>
      <c r="X6" s="59">
        <v>2</v>
      </c>
      <c r="Y6" s="59"/>
      <c r="Z6" s="59"/>
      <c r="AA6" s="59"/>
      <c r="AB6" s="59"/>
      <c r="AC6" s="59"/>
      <c r="AD6" s="98" t="s">
        <v>38</v>
      </c>
      <c r="AE6" s="59" t="s">
        <v>43</v>
      </c>
      <c r="AF6" s="59" t="s">
        <v>44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57" customHeight="1" x14ac:dyDescent="0.25">
      <c r="A7" s="98"/>
      <c r="B7" s="98"/>
      <c r="C7" s="98"/>
      <c r="D7" s="98"/>
      <c r="E7" s="59" t="s">
        <v>45</v>
      </c>
      <c r="F7" s="59" t="s">
        <v>40</v>
      </c>
      <c r="G7" s="59" t="s">
        <v>46</v>
      </c>
      <c r="H7" s="59" t="s">
        <v>47</v>
      </c>
      <c r="I7" s="59"/>
      <c r="J7" s="59" t="s">
        <v>48</v>
      </c>
      <c r="K7" s="59"/>
      <c r="L7" s="59"/>
      <c r="M7" s="59">
        <v>8</v>
      </c>
      <c r="N7" s="59">
        <v>0</v>
      </c>
      <c r="O7" s="59">
        <v>0</v>
      </c>
      <c r="P7" s="59">
        <f t="shared" si="0"/>
        <v>0</v>
      </c>
      <c r="Q7" s="59">
        <v>0</v>
      </c>
      <c r="R7" s="59">
        <f t="shared" si="1"/>
        <v>0</v>
      </c>
      <c r="S7" s="59">
        <v>0</v>
      </c>
      <c r="T7" s="59">
        <f t="shared" si="2"/>
        <v>0</v>
      </c>
      <c r="U7" s="59">
        <f t="shared" si="3"/>
        <v>8</v>
      </c>
      <c r="V7" s="98"/>
      <c r="W7" s="98"/>
      <c r="X7" s="59">
        <v>1</v>
      </c>
      <c r="Y7" s="59"/>
      <c r="Z7" s="59"/>
      <c r="AA7" s="59"/>
      <c r="AB7" s="59"/>
      <c r="AC7" s="59"/>
      <c r="AD7" s="99"/>
      <c r="AE7" s="59"/>
      <c r="AF7" s="59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60" customHeight="1" x14ac:dyDescent="0.25">
      <c r="A8" s="119">
        <v>1</v>
      </c>
      <c r="B8" s="117">
        <v>1</v>
      </c>
      <c r="C8" s="87" t="s">
        <v>329</v>
      </c>
      <c r="D8" s="132" t="s">
        <v>274</v>
      </c>
      <c r="E8" s="71" t="s">
        <v>49</v>
      </c>
      <c r="F8" s="58" t="s">
        <v>50</v>
      </c>
      <c r="G8" s="58" t="s">
        <v>51</v>
      </c>
      <c r="H8" s="58" t="s">
        <v>50</v>
      </c>
      <c r="I8" s="58" t="s">
        <v>52</v>
      </c>
      <c r="J8" s="58" t="s">
        <v>125</v>
      </c>
      <c r="K8" s="58"/>
      <c r="L8" s="58"/>
      <c r="M8" s="58">
        <v>16</v>
      </c>
      <c r="N8" s="58">
        <v>0</v>
      </c>
      <c r="O8" s="58">
        <v>0</v>
      </c>
      <c r="P8" s="58">
        <f t="shared" si="0"/>
        <v>0</v>
      </c>
      <c r="Q8" s="58">
        <v>0</v>
      </c>
      <c r="R8" s="58">
        <f t="shared" si="1"/>
        <v>0</v>
      </c>
      <c r="S8" s="58">
        <v>0</v>
      </c>
      <c r="T8" s="58">
        <f t="shared" si="2"/>
        <v>0</v>
      </c>
      <c r="U8" s="28">
        <f t="shared" si="3"/>
        <v>16</v>
      </c>
      <c r="V8" s="87">
        <v>40</v>
      </c>
      <c r="W8" s="87">
        <v>5</v>
      </c>
      <c r="X8" s="71">
        <v>2</v>
      </c>
      <c r="Y8" s="58"/>
      <c r="Z8" s="58"/>
      <c r="AA8" s="58"/>
      <c r="AB8" s="58"/>
      <c r="AC8" s="58"/>
      <c r="AD8" s="58" t="s">
        <v>38</v>
      </c>
      <c r="AE8" s="58" t="s">
        <v>53</v>
      </c>
      <c r="AF8" s="58" t="s">
        <v>54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70.5" customHeight="1" x14ac:dyDescent="0.25">
      <c r="A9" s="119"/>
      <c r="B9" s="117"/>
      <c r="C9" s="88"/>
      <c r="D9" s="132"/>
      <c r="E9" s="19" t="s">
        <v>55</v>
      </c>
      <c r="F9" s="8" t="s">
        <v>47</v>
      </c>
      <c r="G9" s="8" t="s">
        <v>56</v>
      </c>
      <c r="H9" s="8" t="s">
        <v>47</v>
      </c>
      <c r="I9" s="8"/>
      <c r="J9" s="8" t="s">
        <v>48</v>
      </c>
      <c r="K9" s="8"/>
      <c r="L9" s="8"/>
      <c r="M9" s="8">
        <v>8</v>
      </c>
      <c r="N9" s="8">
        <v>0</v>
      </c>
      <c r="O9" s="8">
        <v>0</v>
      </c>
      <c r="P9" s="8">
        <f t="shared" si="0"/>
        <v>0</v>
      </c>
      <c r="Q9" s="8">
        <v>0</v>
      </c>
      <c r="R9" s="8">
        <f t="shared" si="1"/>
        <v>0</v>
      </c>
      <c r="S9" s="8">
        <v>0</v>
      </c>
      <c r="T9" s="8">
        <f>S11*0.1</f>
        <v>0</v>
      </c>
      <c r="U9" s="18">
        <f t="shared" si="3"/>
        <v>8</v>
      </c>
      <c r="V9" s="88"/>
      <c r="W9" s="88"/>
      <c r="X9" s="19"/>
      <c r="Y9" s="8">
        <v>1</v>
      </c>
      <c r="Z9" s="8"/>
      <c r="AA9" s="8"/>
      <c r="AB9" s="8"/>
      <c r="AC9" s="8"/>
      <c r="AD9" s="8" t="s">
        <v>57</v>
      </c>
      <c r="AE9" s="8"/>
      <c r="AF9" s="8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65.25" customHeight="1" x14ac:dyDescent="0.25">
      <c r="A10" s="120"/>
      <c r="B10" s="118"/>
      <c r="C10" s="88"/>
      <c r="D10" s="133"/>
      <c r="E10" s="19" t="s">
        <v>326</v>
      </c>
      <c r="F10" s="8" t="s">
        <v>58</v>
      </c>
      <c r="G10" s="8" t="s">
        <v>59</v>
      </c>
      <c r="H10" s="8" t="s">
        <v>47</v>
      </c>
      <c r="I10" s="8"/>
      <c r="J10" s="8" t="s">
        <v>48</v>
      </c>
      <c r="K10" s="8" t="s">
        <v>37</v>
      </c>
      <c r="L10" s="8"/>
      <c r="M10" s="8">
        <v>16</v>
      </c>
      <c r="N10" s="8">
        <v>0</v>
      </c>
      <c r="O10" s="8">
        <v>0</v>
      </c>
      <c r="P10" s="8">
        <v>0</v>
      </c>
      <c r="Q10" s="8">
        <v>0</v>
      </c>
      <c r="R10" s="8">
        <f t="shared" si="1"/>
        <v>0</v>
      </c>
      <c r="S10" s="8">
        <v>0</v>
      </c>
      <c r="T10" s="8">
        <f>S19*0.1</f>
        <v>0</v>
      </c>
      <c r="U10" s="18">
        <f t="shared" si="3"/>
        <v>16</v>
      </c>
      <c r="V10" s="88"/>
      <c r="W10" s="88"/>
      <c r="X10" s="19"/>
      <c r="Y10" s="8">
        <v>2</v>
      </c>
      <c r="Z10" s="8"/>
      <c r="AA10" s="8"/>
      <c r="AB10" s="8"/>
      <c r="AC10" s="8"/>
      <c r="AD10" s="8" t="s">
        <v>60</v>
      </c>
      <c r="AE10" s="8"/>
      <c r="AF10" s="8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42.75" customHeight="1" x14ac:dyDescent="0.25">
      <c r="A11" s="91">
        <v>1</v>
      </c>
      <c r="B11" s="91">
        <v>1</v>
      </c>
      <c r="C11" s="127" t="s">
        <v>285</v>
      </c>
      <c r="D11" s="128" t="s">
        <v>284</v>
      </c>
      <c r="E11" s="82" t="s">
        <v>61</v>
      </c>
      <c r="F11" s="82" t="s">
        <v>62</v>
      </c>
      <c r="G11" s="82" t="s">
        <v>41</v>
      </c>
      <c r="H11" s="25"/>
      <c r="I11" s="25"/>
      <c r="J11" s="25"/>
      <c r="K11" s="25"/>
      <c r="L11" s="25"/>
      <c r="M11" s="25">
        <v>8</v>
      </c>
      <c r="N11" s="25">
        <v>0</v>
      </c>
      <c r="O11" s="25">
        <v>0</v>
      </c>
      <c r="P11" s="25">
        <f t="shared" ref="P11:P12" si="4">SUM(O11)</f>
        <v>0</v>
      </c>
      <c r="Q11" s="25">
        <v>0</v>
      </c>
      <c r="R11" s="25">
        <f t="shared" si="1"/>
        <v>0</v>
      </c>
      <c r="S11" s="25">
        <v>0</v>
      </c>
      <c r="T11" s="25">
        <f>S12*0.1</f>
        <v>0</v>
      </c>
      <c r="U11" s="25">
        <f t="shared" si="3"/>
        <v>8</v>
      </c>
      <c r="V11" s="128">
        <v>40</v>
      </c>
      <c r="W11" s="128">
        <v>5</v>
      </c>
      <c r="X11" s="25"/>
      <c r="Y11" s="25"/>
      <c r="Z11" s="25">
        <v>1</v>
      </c>
      <c r="AA11" s="25"/>
      <c r="AB11" s="25"/>
      <c r="AC11" s="25"/>
      <c r="AD11" s="25" t="s">
        <v>64</v>
      </c>
      <c r="AE11" s="25"/>
      <c r="AF11" s="25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59.25" customHeight="1" x14ac:dyDescent="0.25">
      <c r="A12" s="123"/>
      <c r="B12" s="123"/>
      <c r="C12" s="128"/>
      <c r="D12" s="123"/>
      <c r="E12" s="25" t="s">
        <v>65</v>
      </c>
      <c r="F12" s="25" t="s">
        <v>66</v>
      </c>
      <c r="G12" s="25" t="s">
        <v>67</v>
      </c>
      <c r="H12" s="25" t="s">
        <v>66</v>
      </c>
      <c r="I12" s="25" t="s">
        <v>63</v>
      </c>
      <c r="J12" s="25" t="s">
        <v>36</v>
      </c>
      <c r="K12" s="25" t="s">
        <v>37</v>
      </c>
      <c r="L12" s="25"/>
      <c r="M12" s="25">
        <v>8</v>
      </c>
      <c r="N12" s="25">
        <v>0</v>
      </c>
      <c r="O12" s="25">
        <v>0</v>
      </c>
      <c r="P12" s="25">
        <f t="shared" si="4"/>
        <v>0</v>
      </c>
      <c r="Q12" s="25">
        <v>0</v>
      </c>
      <c r="R12" s="25">
        <f t="shared" si="1"/>
        <v>0</v>
      </c>
      <c r="S12" s="25">
        <v>0</v>
      </c>
      <c r="T12" s="25" t="e">
        <f>#REF!*0.1</f>
        <v>#REF!</v>
      </c>
      <c r="U12" s="25">
        <f t="shared" si="3"/>
        <v>8</v>
      </c>
      <c r="V12" s="123"/>
      <c r="W12" s="123"/>
      <c r="X12" s="25"/>
      <c r="Y12" s="25"/>
      <c r="Z12" s="25">
        <v>1</v>
      </c>
      <c r="AA12" s="25"/>
      <c r="AB12" s="25"/>
      <c r="AC12" s="25"/>
      <c r="AD12" s="25" t="s">
        <v>64</v>
      </c>
      <c r="AE12" s="25"/>
      <c r="AF12" s="25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66.75" customHeight="1" x14ac:dyDescent="0.25">
      <c r="A13" s="123"/>
      <c r="B13" s="123"/>
      <c r="C13" s="128"/>
      <c r="D13" s="123"/>
      <c r="E13" s="25" t="s">
        <v>68</v>
      </c>
      <c r="F13" s="25" t="s">
        <v>69</v>
      </c>
      <c r="G13" s="25" t="s">
        <v>228</v>
      </c>
      <c r="H13" s="25" t="s">
        <v>79</v>
      </c>
      <c r="I13" s="25" t="s">
        <v>52</v>
      </c>
      <c r="J13" s="25" t="s">
        <v>140</v>
      </c>
      <c r="K13" s="25"/>
      <c r="L13" s="25"/>
      <c r="M13" s="25">
        <v>8</v>
      </c>
      <c r="N13" s="25"/>
      <c r="O13" s="25"/>
      <c r="P13" s="25"/>
      <c r="Q13" s="25"/>
      <c r="R13" s="25"/>
      <c r="S13" s="25"/>
      <c r="T13" s="25"/>
      <c r="U13" s="25">
        <v>8</v>
      </c>
      <c r="V13" s="123"/>
      <c r="W13" s="123"/>
      <c r="X13" s="25">
        <v>1</v>
      </c>
      <c r="Y13" s="25"/>
      <c r="Z13" s="25"/>
      <c r="AA13" s="25"/>
      <c r="AB13" s="25"/>
      <c r="AC13" s="25"/>
      <c r="AD13" s="25" t="s">
        <v>70</v>
      </c>
      <c r="AE13" s="25"/>
      <c r="AF13" s="25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60" customHeight="1" x14ac:dyDescent="0.25">
      <c r="A14" s="92"/>
      <c r="B14" s="92"/>
      <c r="C14" s="128"/>
      <c r="D14" s="92"/>
      <c r="E14" s="25" t="s">
        <v>71</v>
      </c>
      <c r="F14" s="25" t="s">
        <v>72</v>
      </c>
      <c r="G14" s="25" t="s">
        <v>333</v>
      </c>
      <c r="H14" s="25" t="s">
        <v>72</v>
      </c>
      <c r="I14" s="25" t="s">
        <v>75</v>
      </c>
      <c r="J14" s="25" t="s">
        <v>140</v>
      </c>
      <c r="K14" s="25"/>
      <c r="L14" s="25"/>
      <c r="M14" s="25">
        <v>16</v>
      </c>
      <c r="N14" s="25">
        <v>0</v>
      </c>
      <c r="O14" s="25">
        <v>0</v>
      </c>
      <c r="P14" s="25">
        <f t="shared" ref="P14:P16" si="5">SUM(O14)</f>
        <v>0</v>
      </c>
      <c r="Q14" s="25">
        <v>0</v>
      </c>
      <c r="R14" s="25">
        <f t="shared" ref="R14:R16" si="6">Q14*0.5</f>
        <v>0</v>
      </c>
      <c r="S14" s="25">
        <v>0</v>
      </c>
      <c r="T14" s="25"/>
      <c r="U14" s="25">
        <f>SUM(R14+P14+N14+M14)</f>
        <v>16</v>
      </c>
      <c r="V14" s="92"/>
      <c r="W14" s="92"/>
      <c r="X14" s="25">
        <v>2</v>
      </c>
      <c r="Y14" s="25"/>
      <c r="Z14" s="25"/>
      <c r="AA14" s="25"/>
      <c r="AB14" s="25"/>
      <c r="AC14" s="25"/>
      <c r="AD14" s="25" t="s">
        <v>70</v>
      </c>
      <c r="AE14" s="56"/>
      <c r="AF14" s="25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47.25" customHeight="1" x14ac:dyDescent="0.25">
      <c r="A15" s="100">
        <v>1</v>
      </c>
      <c r="B15" s="103">
        <v>2</v>
      </c>
      <c r="C15" s="129" t="s">
        <v>287</v>
      </c>
      <c r="D15" s="106" t="s">
        <v>286</v>
      </c>
      <c r="E15" s="8" t="s">
        <v>77</v>
      </c>
      <c r="F15" s="8" t="s">
        <v>72</v>
      </c>
      <c r="G15" s="29" t="s">
        <v>333</v>
      </c>
      <c r="H15" s="30" t="s">
        <v>72</v>
      </c>
      <c r="I15" s="8" t="s">
        <v>75</v>
      </c>
      <c r="J15" s="30" t="s">
        <v>140</v>
      </c>
      <c r="K15" s="8" t="s">
        <v>37</v>
      </c>
      <c r="L15" s="8"/>
      <c r="M15" s="8">
        <v>8</v>
      </c>
      <c r="N15" s="8">
        <v>0</v>
      </c>
      <c r="O15" s="8">
        <v>0</v>
      </c>
      <c r="P15" s="8">
        <f t="shared" si="5"/>
        <v>0</v>
      </c>
      <c r="Q15" s="8">
        <v>0</v>
      </c>
      <c r="R15" s="8">
        <f t="shared" si="6"/>
        <v>0</v>
      </c>
      <c r="S15" s="8">
        <v>0</v>
      </c>
      <c r="T15" s="8">
        <f>S16*0.1</f>
        <v>0</v>
      </c>
      <c r="U15" s="8">
        <v>8</v>
      </c>
      <c r="V15" s="100">
        <v>48</v>
      </c>
      <c r="W15" s="100">
        <v>6</v>
      </c>
      <c r="X15" s="8">
        <v>1</v>
      </c>
      <c r="Y15" s="8"/>
      <c r="Z15" s="8"/>
      <c r="AA15" s="8"/>
      <c r="AB15" s="8"/>
      <c r="AC15" s="8"/>
      <c r="AD15" s="8" t="s">
        <v>70</v>
      </c>
      <c r="AE15" s="8"/>
      <c r="AF15" s="8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55.5" customHeight="1" x14ac:dyDescent="0.25">
      <c r="A16" s="101"/>
      <c r="B16" s="104"/>
      <c r="C16" s="129"/>
      <c r="D16" s="107"/>
      <c r="E16" s="8" t="s">
        <v>78</v>
      </c>
      <c r="F16" s="8" t="s">
        <v>79</v>
      </c>
      <c r="G16" s="8" t="s">
        <v>73</v>
      </c>
      <c r="H16" s="8" t="s">
        <v>74</v>
      </c>
      <c r="I16" s="8" t="s">
        <v>75</v>
      </c>
      <c r="J16" s="8" t="s">
        <v>36</v>
      </c>
      <c r="K16" s="8"/>
      <c r="L16" s="8" t="s">
        <v>76</v>
      </c>
      <c r="M16" s="8">
        <v>8</v>
      </c>
      <c r="N16" s="8">
        <v>0</v>
      </c>
      <c r="O16" s="8">
        <v>0</v>
      </c>
      <c r="P16" s="8">
        <f t="shared" si="5"/>
        <v>0</v>
      </c>
      <c r="Q16" s="8">
        <v>0</v>
      </c>
      <c r="R16" s="8">
        <f t="shared" si="6"/>
        <v>0</v>
      </c>
      <c r="S16" s="8">
        <v>0</v>
      </c>
      <c r="T16" s="8">
        <f>S18*0.1</f>
        <v>0</v>
      </c>
      <c r="U16" s="8">
        <f>SUM(R16+P16+N16+M16)</f>
        <v>8</v>
      </c>
      <c r="V16" s="101"/>
      <c r="W16" s="101"/>
      <c r="X16" s="8"/>
      <c r="Y16" s="8">
        <v>1</v>
      </c>
      <c r="Z16" s="8"/>
      <c r="AA16" s="8"/>
      <c r="AB16" s="8"/>
      <c r="AC16" s="8"/>
      <c r="AD16" s="8" t="s">
        <v>57</v>
      </c>
      <c r="AE16" s="8"/>
      <c r="AF16" s="8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74.25" customHeight="1" x14ac:dyDescent="0.25">
      <c r="A17" s="101"/>
      <c r="B17" s="104"/>
      <c r="C17" s="129"/>
      <c r="D17" s="107"/>
      <c r="E17" s="8" t="s">
        <v>80</v>
      </c>
      <c r="F17" s="8" t="s">
        <v>72</v>
      </c>
      <c r="G17" s="29" t="s">
        <v>333</v>
      </c>
      <c r="H17" s="30" t="s">
        <v>72</v>
      </c>
      <c r="I17" s="8" t="s">
        <v>334</v>
      </c>
      <c r="J17" s="30" t="s">
        <v>140</v>
      </c>
      <c r="K17" s="8" t="s">
        <v>37</v>
      </c>
      <c r="L17" s="8"/>
      <c r="M17" s="8">
        <v>8</v>
      </c>
      <c r="N17" s="8"/>
      <c r="O17" s="8"/>
      <c r="P17" s="8"/>
      <c r="Q17" s="8"/>
      <c r="R17" s="8"/>
      <c r="S17" s="8"/>
      <c r="T17" s="8"/>
      <c r="U17" s="8">
        <v>8</v>
      </c>
      <c r="V17" s="101"/>
      <c r="W17" s="101"/>
      <c r="X17" s="8">
        <v>1</v>
      </c>
      <c r="Y17" s="8"/>
      <c r="Z17" s="8"/>
      <c r="AA17" s="8"/>
      <c r="AB17" s="8"/>
      <c r="AC17" s="8"/>
      <c r="AD17" s="8" t="s">
        <v>70</v>
      </c>
      <c r="AE17" s="8"/>
      <c r="AF17" s="8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30" customHeight="1" x14ac:dyDescent="0.25">
      <c r="A18" s="102"/>
      <c r="B18" s="105"/>
      <c r="C18" s="129"/>
      <c r="D18" s="108"/>
      <c r="E18" s="8" t="s">
        <v>82</v>
      </c>
      <c r="F18" s="8" t="s">
        <v>83</v>
      </c>
      <c r="G18" s="8" t="s">
        <v>268</v>
      </c>
      <c r="H18" s="8" t="s">
        <v>83</v>
      </c>
      <c r="I18" s="8" t="s">
        <v>75</v>
      </c>
      <c r="J18" s="8" t="s">
        <v>140</v>
      </c>
      <c r="K18" s="8"/>
      <c r="L18" s="8"/>
      <c r="M18" s="8">
        <v>24</v>
      </c>
      <c r="N18" s="8">
        <v>0</v>
      </c>
      <c r="O18" s="8">
        <v>0</v>
      </c>
      <c r="P18" s="8">
        <f t="shared" ref="P18:P20" si="7">SUM(O18)</f>
        <v>0</v>
      </c>
      <c r="Q18" s="8">
        <v>0</v>
      </c>
      <c r="R18" s="8">
        <f t="shared" ref="R18:R20" si="8">Q18*0.5</f>
        <v>0</v>
      </c>
      <c r="S18" s="8">
        <v>0</v>
      </c>
      <c r="T18" s="8">
        <f>S10*0.1</f>
        <v>0</v>
      </c>
      <c r="U18" s="8">
        <f t="shared" ref="U18:U20" si="9">SUM(R18+P18+N18+M18)</f>
        <v>24</v>
      </c>
      <c r="V18" s="102"/>
      <c r="W18" s="102"/>
      <c r="X18" s="8">
        <v>3</v>
      </c>
      <c r="Y18" s="8"/>
      <c r="Z18" s="8"/>
      <c r="AA18" s="8"/>
      <c r="AB18" s="8"/>
      <c r="AC18" s="8"/>
      <c r="AD18" s="8" t="s">
        <v>70</v>
      </c>
      <c r="AE18" s="8" t="s">
        <v>53</v>
      </c>
      <c r="AF18" s="8" t="s">
        <v>84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62.25" customHeight="1" x14ac:dyDescent="0.25">
      <c r="A19" s="125">
        <v>1</v>
      </c>
      <c r="B19" s="111">
        <v>2</v>
      </c>
      <c r="C19" s="130" t="s">
        <v>289</v>
      </c>
      <c r="D19" s="113" t="s">
        <v>288</v>
      </c>
      <c r="E19" s="25" t="s">
        <v>85</v>
      </c>
      <c r="F19" s="25" t="s">
        <v>86</v>
      </c>
      <c r="G19" s="25" t="s">
        <v>87</v>
      </c>
      <c r="H19" s="25" t="s">
        <v>86</v>
      </c>
      <c r="I19" s="25" t="s">
        <v>88</v>
      </c>
      <c r="J19" s="25" t="s">
        <v>89</v>
      </c>
      <c r="K19" s="25" t="s">
        <v>37</v>
      </c>
      <c r="L19" s="25" t="s">
        <v>76</v>
      </c>
      <c r="M19" s="25">
        <v>24</v>
      </c>
      <c r="N19" s="25">
        <v>0</v>
      </c>
      <c r="O19" s="25">
        <v>0</v>
      </c>
      <c r="P19" s="25">
        <f t="shared" si="7"/>
        <v>0</v>
      </c>
      <c r="Q19" s="25">
        <v>0</v>
      </c>
      <c r="R19" s="25">
        <f t="shared" si="8"/>
        <v>0</v>
      </c>
      <c r="S19" s="25">
        <v>0</v>
      </c>
      <c r="T19" s="25">
        <f>S20*0.1</f>
        <v>0</v>
      </c>
      <c r="U19" s="25">
        <f t="shared" si="9"/>
        <v>24</v>
      </c>
      <c r="V19" s="91">
        <v>56</v>
      </c>
      <c r="W19" s="91">
        <v>7</v>
      </c>
      <c r="X19" s="25">
        <v>3</v>
      </c>
      <c r="Y19" s="25"/>
      <c r="Z19" s="25"/>
      <c r="AA19" s="25"/>
      <c r="AB19" s="25"/>
      <c r="AC19" s="25"/>
      <c r="AD19" s="25" t="s">
        <v>70</v>
      </c>
      <c r="AE19" s="3"/>
      <c r="AF19" s="3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78" customHeight="1" x14ac:dyDescent="0.25">
      <c r="A20" s="126"/>
      <c r="B20" s="112"/>
      <c r="C20" s="130"/>
      <c r="D20" s="114"/>
      <c r="E20" s="25" t="s">
        <v>90</v>
      </c>
      <c r="F20" s="25" t="s">
        <v>91</v>
      </c>
      <c r="G20" s="25" t="s">
        <v>92</v>
      </c>
      <c r="H20" s="25" t="s">
        <v>91</v>
      </c>
      <c r="I20" s="25" t="s">
        <v>75</v>
      </c>
      <c r="J20" s="25" t="s">
        <v>36</v>
      </c>
      <c r="K20" s="25"/>
      <c r="L20" s="25"/>
      <c r="M20" s="25">
        <v>32</v>
      </c>
      <c r="N20" s="25">
        <v>0</v>
      </c>
      <c r="O20" s="25">
        <v>0</v>
      </c>
      <c r="P20" s="25">
        <f t="shared" si="7"/>
        <v>0</v>
      </c>
      <c r="Q20" s="25">
        <v>0</v>
      </c>
      <c r="R20" s="25">
        <f t="shared" si="8"/>
        <v>0</v>
      </c>
      <c r="S20" s="25">
        <v>0</v>
      </c>
      <c r="T20" s="25">
        <f>S24*0.1</f>
        <v>0</v>
      </c>
      <c r="U20" s="25">
        <f t="shared" si="9"/>
        <v>32</v>
      </c>
      <c r="V20" s="92"/>
      <c r="W20" s="92"/>
      <c r="X20" s="25">
        <v>4</v>
      </c>
      <c r="Y20" s="25"/>
      <c r="Z20" s="25"/>
      <c r="AA20" s="25"/>
      <c r="AB20" s="25"/>
      <c r="AC20" s="25"/>
      <c r="AD20" s="25" t="s">
        <v>70</v>
      </c>
      <c r="AE20" s="3"/>
      <c r="AF20" s="3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72" customHeight="1" x14ac:dyDescent="0.25">
      <c r="A21" s="100">
        <v>1</v>
      </c>
      <c r="B21" s="103">
        <v>2</v>
      </c>
      <c r="C21" s="131" t="s">
        <v>291</v>
      </c>
      <c r="D21" s="106" t="s">
        <v>290</v>
      </c>
      <c r="E21" s="8" t="s">
        <v>93</v>
      </c>
      <c r="F21" s="8" t="s">
        <v>94</v>
      </c>
      <c r="G21" s="8" t="s">
        <v>97</v>
      </c>
      <c r="H21" s="8" t="s">
        <v>94</v>
      </c>
      <c r="I21" s="8" t="s">
        <v>88</v>
      </c>
      <c r="J21" s="8" t="s">
        <v>36</v>
      </c>
      <c r="K21" s="9"/>
      <c r="L21" s="8" t="s">
        <v>76</v>
      </c>
      <c r="M21" s="8">
        <v>24</v>
      </c>
      <c r="N21" s="8"/>
      <c r="O21" s="8"/>
      <c r="P21" s="8"/>
      <c r="Q21" s="8"/>
      <c r="R21" s="8"/>
      <c r="S21" s="8"/>
      <c r="T21" s="8"/>
      <c r="U21" s="8">
        <v>24</v>
      </c>
      <c r="V21" s="100">
        <v>40</v>
      </c>
      <c r="W21" s="100">
        <v>5</v>
      </c>
      <c r="X21" s="8">
        <v>3</v>
      </c>
      <c r="Y21" s="8"/>
      <c r="Z21" s="8"/>
      <c r="AA21" s="8"/>
      <c r="AB21" s="8"/>
      <c r="AC21" s="8"/>
      <c r="AD21" s="8" t="s">
        <v>70</v>
      </c>
      <c r="AE21" s="8"/>
      <c r="AF21" s="8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63.75" customHeight="1" x14ac:dyDescent="0.25">
      <c r="A22" s="101"/>
      <c r="B22" s="104"/>
      <c r="C22" s="131"/>
      <c r="D22" s="107"/>
      <c r="E22" s="8" t="s">
        <v>96</v>
      </c>
      <c r="F22" s="8" t="s">
        <v>94</v>
      </c>
      <c r="G22" s="8" t="s">
        <v>97</v>
      </c>
      <c r="H22" s="8" t="s">
        <v>94</v>
      </c>
      <c r="I22" s="8" t="s">
        <v>88</v>
      </c>
      <c r="J22" s="8" t="s">
        <v>36</v>
      </c>
      <c r="K22" s="8" t="s">
        <v>37</v>
      </c>
      <c r="L22" s="8" t="s">
        <v>76</v>
      </c>
      <c r="M22" s="8">
        <v>8</v>
      </c>
      <c r="N22" s="8"/>
      <c r="O22" s="8"/>
      <c r="P22" s="8"/>
      <c r="Q22" s="8"/>
      <c r="R22" s="8"/>
      <c r="S22" s="8"/>
      <c r="T22" s="8"/>
      <c r="U22" s="8">
        <v>8</v>
      </c>
      <c r="V22" s="101"/>
      <c r="W22" s="101"/>
      <c r="X22" s="8"/>
      <c r="Y22" s="8">
        <v>1</v>
      </c>
      <c r="Z22" s="8"/>
      <c r="AA22" s="8"/>
      <c r="AB22" s="8"/>
      <c r="AC22" s="8"/>
      <c r="AD22" s="8" t="s">
        <v>57</v>
      </c>
      <c r="AE22" s="8"/>
      <c r="AF22" s="8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77.25" customHeight="1" x14ac:dyDescent="0.25">
      <c r="A23" s="102"/>
      <c r="B23" s="105"/>
      <c r="C23" s="131"/>
      <c r="D23" s="108"/>
      <c r="E23" s="8" t="s">
        <v>98</v>
      </c>
      <c r="F23" s="8" t="s">
        <v>94</v>
      </c>
      <c r="G23" s="8" t="s">
        <v>99</v>
      </c>
      <c r="H23" s="8" t="s">
        <v>47</v>
      </c>
      <c r="I23" s="8"/>
      <c r="J23" s="8" t="s">
        <v>48</v>
      </c>
      <c r="K23" s="8"/>
      <c r="L23" s="8"/>
      <c r="M23" s="8">
        <v>8</v>
      </c>
      <c r="N23" s="8">
        <v>0</v>
      </c>
      <c r="O23" s="8">
        <v>0</v>
      </c>
      <c r="P23" s="8">
        <f t="shared" ref="P23:P24" si="10">SUM(O23)</f>
        <v>0</v>
      </c>
      <c r="Q23" s="8">
        <v>0</v>
      </c>
      <c r="R23" s="8">
        <f t="shared" ref="R23:R24" si="11">Q23*0.5</f>
        <v>0</v>
      </c>
      <c r="S23" s="8">
        <v>0</v>
      </c>
      <c r="T23" s="8">
        <f>S30*0.1</f>
        <v>0</v>
      </c>
      <c r="U23" s="8">
        <f t="shared" ref="U23:U24" si="12">SUM(R23+P23+N23+M23)</f>
        <v>8</v>
      </c>
      <c r="V23" s="102"/>
      <c r="W23" s="102"/>
      <c r="X23" s="8"/>
      <c r="Y23" s="8">
        <v>1</v>
      </c>
      <c r="Z23" s="8"/>
      <c r="AA23" s="8"/>
      <c r="AB23" s="8"/>
      <c r="AC23" s="8"/>
      <c r="AD23" s="8" t="s">
        <v>57</v>
      </c>
      <c r="AE23" s="8"/>
      <c r="AF23" s="8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53.25" customHeight="1" x14ac:dyDescent="0.25">
      <c r="A24" s="91">
        <v>1</v>
      </c>
      <c r="B24" s="111">
        <v>2</v>
      </c>
      <c r="C24" s="96" t="s">
        <v>293</v>
      </c>
      <c r="D24" s="113" t="s">
        <v>292</v>
      </c>
      <c r="E24" s="25" t="s">
        <v>100</v>
      </c>
      <c r="F24" s="91" t="s">
        <v>101</v>
      </c>
      <c r="G24" s="25" t="s">
        <v>338</v>
      </c>
      <c r="H24" s="91" t="s">
        <v>101</v>
      </c>
      <c r="I24" s="91" t="s">
        <v>102</v>
      </c>
      <c r="J24" s="25" t="s">
        <v>42</v>
      </c>
      <c r="K24" s="25" t="s">
        <v>37</v>
      </c>
      <c r="L24" s="25"/>
      <c r="M24" s="25">
        <v>8</v>
      </c>
      <c r="N24" s="25">
        <v>0</v>
      </c>
      <c r="O24" s="25">
        <v>0</v>
      </c>
      <c r="P24" s="25">
        <f t="shared" si="10"/>
        <v>0</v>
      </c>
      <c r="Q24" s="25">
        <v>0</v>
      </c>
      <c r="R24" s="25">
        <f t="shared" si="11"/>
        <v>0</v>
      </c>
      <c r="S24" s="25">
        <v>0</v>
      </c>
      <c r="T24" s="25">
        <f>S27*0.1</f>
        <v>0</v>
      </c>
      <c r="U24" s="25">
        <f t="shared" si="12"/>
        <v>8</v>
      </c>
      <c r="V24" s="91">
        <v>24</v>
      </c>
      <c r="W24" s="91">
        <v>3</v>
      </c>
      <c r="X24" s="25"/>
      <c r="Y24" s="25"/>
      <c r="Z24" s="25"/>
      <c r="AA24" s="25"/>
      <c r="AB24" s="25">
        <v>1</v>
      </c>
      <c r="AC24" s="25"/>
      <c r="AD24" s="91" t="s">
        <v>103</v>
      </c>
      <c r="AE24" s="121" t="s">
        <v>39</v>
      </c>
      <c r="AF24" s="121" t="s">
        <v>104</v>
      </c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60.75" customHeight="1" x14ac:dyDescent="0.25">
      <c r="A25" s="92"/>
      <c r="B25" s="112"/>
      <c r="C25" s="109"/>
      <c r="D25" s="114"/>
      <c r="E25" s="25" t="s">
        <v>100</v>
      </c>
      <c r="F25" s="92"/>
      <c r="G25" s="25" t="s">
        <v>338</v>
      </c>
      <c r="H25" s="92"/>
      <c r="I25" s="92"/>
      <c r="J25" s="25" t="s">
        <v>42</v>
      </c>
      <c r="K25" s="25"/>
      <c r="L25" s="25"/>
      <c r="M25" s="25">
        <v>16</v>
      </c>
      <c r="N25" s="25"/>
      <c r="O25" s="25"/>
      <c r="P25" s="25"/>
      <c r="Q25" s="25"/>
      <c r="R25" s="25"/>
      <c r="S25" s="25"/>
      <c r="T25" s="25"/>
      <c r="U25" s="25">
        <v>16</v>
      </c>
      <c r="V25" s="92"/>
      <c r="W25" s="92"/>
      <c r="X25" s="25"/>
      <c r="Y25" s="25"/>
      <c r="Z25" s="25"/>
      <c r="AA25" s="25"/>
      <c r="AB25" s="25">
        <v>2</v>
      </c>
      <c r="AC25" s="25"/>
      <c r="AD25" s="92"/>
      <c r="AE25" s="122"/>
      <c r="AF25" s="12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50.25" customHeight="1" x14ac:dyDescent="0.25">
      <c r="A26" s="100">
        <v>1</v>
      </c>
      <c r="B26" s="100">
        <v>2</v>
      </c>
      <c r="C26" s="115" t="s">
        <v>295</v>
      </c>
      <c r="D26" s="100" t="s">
        <v>294</v>
      </c>
      <c r="E26" s="8" t="s">
        <v>105</v>
      </c>
      <c r="F26" s="100" t="s">
        <v>47</v>
      </c>
      <c r="G26" s="8" t="s">
        <v>106</v>
      </c>
      <c r="H26" s="8" t="s">
        <v>47</v>
      </c>
      <c r="I26" s="8" t="s">
        <v>81</v>
      </c>
      <c r="J26" s="8" t="s">
        <v>107</v>
      </c>
      <c r="K26" s="8"/>
      <c r="L26" s="8"/>
      <c r="M26" s="8"/>
      <c r="N26" s="8">
        <v>50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50</v>
      </c>
      <c r="V26" s="100">
        <v>300</v>
      </c>
      <c r="W26" s="100">
        <v>12</v>
      </c>
      <c r="X26" s="8"/>
      <c r="Y26" s="8">
        <v>2</v>
      </c>
      <c r="Z26" s="8"/>
      <c r="AA26" s="8"/>
      <c r="AB26" s="8"/>
      <c r="AC26" s="8"/>
      <c r="AD26" s="100" t="s">
        <v>108</v>
      </c>
      <c r="AE26" s="8"/>
      <c r="AF26" s="8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</row>
    <row r="27" spans="1:52" ht="50.25" customHeight="1" x14ac:dyDescent="0.25">
      <c r="A27" s="110"/>
      <c r="B27" s="110"/>
      <c r="C27" s="116"/>
      <c r="D27" s="102"/>
      <c r="E27" s="8" t="s">
        <v>108</v>
      </c>
      <c r="F27" s="110"/>
      <c r="G27" s="8" t="s">
        <v>109</v>
      </c>
      <c r="H27" s="8" t="s">
        <v>47</v>
      </c>
      <c r="I27" s="8"/>
      <c r="J27" s="8" t="s">
        <v>48</v>
      </c>
      <c r="K27" s="8" t="s">
        <v>37</v>
      </c>
      <c r="L27" s="8"/>
      <c r="M27" s="8"/>
      <c r="N27" s="8"/>
      <c r="O27" s="8">
        <v>250</v>
      </c>
      <c r="P27" s="8">
        <v>250</v>
      </c>
      <c r="Q27" s="8">
        <v>0</v>
      </c>
      <c r="R27" s="8">
        <f t="shared" ref="R27:R28" si="13">Q27*0.5</f>
        <v>0</v>
      </c>
      <c r="S27" s="8">
        <v>0</v>
      </c>
      <c r="T27" s="8">
        <v>0</v>
      </c>
      <c r="U27" s="8">
        <v>250</v>
      </c>
      <c r="V27" s="110"/>
      <c r="W27" s="110"/>
      <c r="X27" s="8"/>
      <c r="Y27" s="8">
        <v>10</v>
      </c>
      <c r="Z27" s="8"/>
      <c r="AA27" s="8"/>
      <c r="AB27" s="8"/>
      <c r="AC27" s="8"/>
      <c r="AD27" s="110"/>
      <c r="AE27" s="8"/>
      <c r="AF27" s="8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</row>
    <row r="28" spans="1:52" ht="53.25" customHeight="1" x14ac:dyDescent="0.25">
      <c r="A28" s="91">
        <v>1</v>
      </c>
      <c r="B28" s="91">
        <v>2</v>
      </c>
      <c r="C28" s="121" t="s">
        <v>297</v>
      </c>
      <c r="D28" s="124" t="s">
        <v>296</v>
      </c>
      <c r="E28" s="10" t="s">
        <v>110</v>
      </c>
      <c r="F28" s="10" t="s">
        <v>47</v>
      </c>
      <c r="G28" s="10" t="s">
        <v>111</v>
      </c>
      <c r="H28" s="10" t="s">
        <v>79</v>
      </c>
      <c r="I28" s="10" t="s">
        <v>52</v>
      </c>
      <c r="J28" s="25" t="s">
        <v>36</v>
      </c>
      <c r="K28" s="25"/>
      <c r="L28" s="25"/>
      <c r="M28" s="25">
        <v>8</v>
      </c>
      <c r="N28" s="25">
        <v>0</v>
      </c>
      <c r="O28" s="25">
        <v>0</v>
      </c>
      <c r="P28" s="25">
        <f>SUM(O28)</f>
        <v>0</v>
      </c>
      <c r="Q28" s="25">
        <v>0</v>
      </c>
      <c r="R28" s="25">
        <f t="shared" si="13"/>
        <v>0</v>
      </c>
      <c r="S28" s="25">
        <v>0</v>
      </c>
      <c r="T28" s="25">
        <f>S23*0.1</f>
        <v>0</v>
      </c>
      <c r="U28" s="25">
        <f>SUM(R28+P28+N28+M28)</f>
        <v>8</v>
      </c>
      <c r="V28" s="91">
        <v>24</v>
      </c>
      <c r="W28" s="91">
        <v>3</v>
      </c>
      <c r="X28" s="25"/>
      <c r="Y28" s="25"/>
      <c r="Z28" s="25"/>
      <c r="AA28" s="25"/>
      <c r="AB28" s="25"/>
      <c r="AC28" s="25">
        <v>1</v>
      </c>
      <c r="AD28" s="25" t="s">
        <v>112</v>
      </c>
      <c r="AE28" s="25"/>
      <c r="AF28" s="25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39" customHeight="1" x14ac:dyDescent="0.25">
      <c r="A29" s="123"/>
      <c r="B29" s="123"/>
      <c r="C29" s="128"/>
      <c r="D29" s="123"/>
      <c r="E29" s="91" t="s">
        <v>113</v>
      </c>
      <c r="F29" s="91" t="s">
        <v>114</v>
      </c>
      <c r="G29" s="121" t="s">
        <v>331</v>
      </c>
      <c r="H29" s="121" t="s">
        <v>332</v>
      </c>
      <c r="I29" s="91" t="s">
        <v>88</v>
      </c>
      <c r="J29" s="121" t="s">
        <v>36</v>
      </c>
      <c r="K29" s="91"/>
      <c r="L29" s="91"/>
      <c r="M29" s="121">
        <v>8</v>
      </c>
      <c r="N29" s="91"/>
      <c r="O29" s="91"/>
      <c r="P29" s="91">
        <f>SUM(O30)</f>
        <v>0</v>
      </c>
      <c r="Q29" s="91"/>
      <c r="R29" s="91">
        <f>Q30*0.5</f>
        <v>0</v>
      </c>
      <c r="S29" s="91"/>
      <c r="T29" s="91">
        <f>S31*0.1</f>
        <v>0</v>
      </c>
      <c r="U29" s="91">
        <v>8</v>
      </c>
      <c r="V29" s="123"/>
      <c r="W29" s="123"/>
      <c r="X29" s="91">
        <v>1</v>
      </c>
      <c r="Y29" s="91"/>
      <c r="Z29" s="91"/>
      <c r="AA29" s="91"/>
      <c r="AB29" s="91"/>
      <c r="AC29" s="91"/>
      <c r="AD29" s="91" t="s">
        <v>115</v>
      </c>
      <c r="AE29" s="121"/>
      <c r="AF29" s="121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36.75" customHeight="1" x14ac:dyDescent="0.25">
      <c r="A30" s="123"/>
      <c r="B30" s="123"/>
      <c r="C30" s="128"/>
      <c r="D30" s="123"/>
      <c r="E30" s="92"/>
      <c r="F30" s="92"/>
      <c r="G30" s="122"/>
      <c r="H30" s="122"/>
      <c r="I30" s="92"/>
      <c r="J30" s="122"/>
      <c r="K30" s="92"/>
      <c r="L30" s="92"/>
      <c r="M30" s="122"/>
      <c r="N30" s="92"/>
      <c r="O30" s="92"/>
      <c r="P30" s="92"/>
      <c r="Q30" s="92"/>
      <c r="R30" s="92"/>
      <c r="S30" s="92"/>
      <c r="T30" s="92"/>
      <c r="U30" s="92"/>
      <c r="V30" s="123"/>
      <c r="W30" s="123"/>
      <c r="X30" s="92"/>
      <c r="Y30" s="92"/>
      <c r="Z30" s="92"/>
      <c r="AA30" s="92"/>
      <c r="AB30" s="92"/>
      <c r="AC30" s="92"/>
      <c r="AD30" s="92"/>
      <c r="AE30" s="122"/>
      <c r="AF30" s="12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82.5" customHeight="1" x14ac:dyDescent="0.25">
      <c r="A31" s="92"/>
      <c r="B31" s="92"/>
      <c r="C31" s="122"/>
      <c r="D31" s="92"/>
      <c r="E31" s="34" t="s">
        <v>116</v>
      </c>
      <c r="F31" s="34" t="s">
        <v>47</v>
      </c>
      <c r="G31" s="25" t="s">
        <v>99</v>
      </c>
      <c r="H31" s="25" t="s">
        <v>47</v>
      </c>
      <c r="I31" s="25"/>
      <c r="J31" s="25" t="s">
        <v>48</v>
      </c>
      <c r="K31" s="25" t="s">
        <v>37</v>
      </c>
      <c r="L31" s="25"/>
      <c r="M31" s="25"/>
      <c r="N31" s="25">
        <v>8</v>
      </c>
      <c r="O31" s="25">
        <v>0</v>
      </c>
      <c r="P31" s="25">
        <f t="shared" ref="P31:P33" si="14">SUM(O31)</f>
        <v>0</v>
      </c>
      <c r="Q31" s="25">
        <v>0</v>
      </c>
      <c r="R31" s="25">
        <f t="shared" ref="R31:R33" si="15">Q31*0.5</f>
        <v>0</v>
      </c>
      <c r="S31" s="25">
        <v>0</v>
      </c>
      <c r="T31" s="25"/>
      <c r="U31" s="25">
        <f>SUM(R31+N31+P31+M31)</f>
        <v>8</v>
      </c>
      <c r="V31" s="92"/>
      <c r="W31" s="92"/>
      <c r="X31" s="25"/>
      <c r="Y31" s="25"/>
      <c r="Z31" s="25"/>
      <c r="AA31" s="25"/>
      <c r="AB31" s="25"/>
      <c r="AC31" s="25">
        <v>1</v>
      </c>
      <c r="AD31" s="25" t="s">
        <v>117</v>
      </c>
      <c r="AE31" s="25"/>
      <c r="AF31" s="25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41.25" customHeight="1" x14ac:dyDescent="0.25">
      <c r="A32" s="8">
        <v>1</v>
      </c>
      <c r="B32" s="8">
        <v>2</v>
      </c>
      <c r="C32" s="8" t="s">
        <v>299</v>
      </c>
      <c r="D32" s="8" t="s">
        <v>298</v>
      </c>
      <c r="E32" s="8" t="s">
        <v>118</v>
      </c>
      <c r="F32" s="8" t="s">
        <v>47</v>
      </c>
      <c r="G32" s="8" t="s">
        <v>99</v>
      </c>
      <c r="H32" s="8" t="s">
        <v>47</v>
      </c>
      <c r="I32" s="8"/>
      <c r="J32" s="8" t="s">
        <v>48</v>
      </c>
      <c r="K32" s="8" t="s">
        <v>37</v>
      </c>
      <c r="L32" s="8"/>
      <c r="M32" s="8">
        <v>16</v>
      </c>
      <c r="N32" s="8"/>
      <c r="O32" s="8"/>
      <c r="P32" s="8">
        <f t="shared" si="14"/>
        <v>0</v>
      </c>
      <c r="Q32" s="8"/>
      <c r="R32" s="8">
        <f t="shared" si="15"/>
        <v>0</v>
      </c>
      <c r="S32" s="8"/>
      <c r="T32" s="8"/>
      <c r="U32" s="8">
        <f>SUM(R32+P32+N32+M32)</f>
        <v>16</v>
      </c>
      <c r="V32" s="8">
        <v>16</v>
      </c>
      <c r="W32" s="8">
        <v>2</v>
      </c>
      <c r="X32" s="8"/>
      <c r="Y32" s="8"/>
      <c r="Z32" s="8"/>
      <c r="AA32" s="8">
        <v>2</v>
      </c>
      <c r="AB32" s="8"/>
      <c r="AC32" s="8"/>
      <c r="AD32" s="8" t="s">
        <v>120</v>
      </c>
      <c r="AE32" s="8"/>
      <c r="AF32" s="8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>
        <f t="shared" si="14"/>
        <v>0</v>
      </c>
      <c r="Q33" s="3"/>
      <c r="R33" s="3">
        <f t="shared" si="15"/>
        <v>0</v>
      </c>
      <c r="S33" s="3"/>
      <c r="T33" s="3">
        <f>S33*0.1</f>
        <v>0</v>
      </c>
      <c r="U33" s="3">
        <f>SUM(T33+R33+P33+N33+M33)</f>
        <v>0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5.75" customHeight="1" x14ac:dyDescent="0.25">
      <c r="A34" s="11"/>
      <c r="B34" s="12"/>
      <c r="C34" s="12"/>
      <c r="D34" s="12"/>
      <c r="E34" s="11"/>
      <c r="F34" s="11"/>
      <c r="G34" s="12"/>
      <c r="H34" s="12"/>
      <c r="I34" s="11"/>
      <c r="J34" s="11"/>
      <c r="K34" s="11"/>
      <c r="L34" s="12"/>
      <c r="M34" s="12"/>
      <c r="N34" s="12"/>
      <c r="O34" s="12"/>
      <c r="P34" s="11"/>
      <c r="Q34" s="11"/>
      <c r="R34" s="11"/>
      <c r="S34" s="11"/>
      <c r="T34" s="11"/>
      <c r="U34" s="11"/>
      <c r="V34" s="11"/>
      <c r="W34" s="13">
        <f t="shared" ref="W34:AC34" si="16">SUM(W5:W33)</f>
        <v>54</v>
      </c>
      <c r="X34" s="13">
        <f t="shared" si="16"/>
        <v>27</v>
      </c>
      <c r="Y34" s="13">
        <f t="shared" si="16"/>
        <v>18</v>
      </c>
      <c r="Z34" s="13">
        <f t="shared" si="16"/>
        <v>2</v>
      </c>
      <c r="AA34" s="13">
        <f t="shared" si="16"/>
        <v>2</v>
      </c>
      <c r="AB34" s="13">
        <f t="shared" si="16"/>
        <v>3</v>
      </c>
      <c r="AC34" s="13">
        <f t="shared" si="16"/>
        <v>2</v>
      </c>
      <c r="AD34" s="11"/>
      <c r="AE34" s="11"/>
      <c r="AF34" s="11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5.75" customHeight="1" x14ac:dyDescent="0.25">
      <c r="A35" s="11"/>
      <c r="B35" s="12"/>
      <c r="C35" s="12"/>
      <c r="D35" s="12"/>
      <c r="E35" s="11"/>
      <c r="F35" s="11"/>
      <c r="G35" s="12"/>
      <c r="H35" s="12"/>
      <c r="I35" s="11"/>
      <c r="J35" s="11"/>
      <c r="K35" s="11"/>
      <c r="L35" s="12"/>
      <c r="M35" s="12"/>
      <c r="N35" s="12"/>
      <c r="O35" s="1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2" customHeight="1" x14ac:dyDescent="0.25">
      <c r="A36" s="11"/>
      <c r="B36" s="13" t="s">
        <v>121</v>
      </c>
      <c r="C36" s="13"/>
      <c r="D36" s="12"/>
      <c r="E36" s="11"/>
      <c r="F36" s="11"/>
      <c r="G36" s="13" t="s">
        <v>122</v>
      </c>
      <c r="H36" s="12"/>
      <c r="I36" s="11"/>
      <c r="J36" s="11"/>
      <c r="K36" s="11"/>
      <c r="L36" s="26"/>
      <c r="M36" s="27"/>
      <c r="N36" s="27"/>
      <c r="O36" s="27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23.25" customHeight="1" x14ac:dyDescent="0.25">
      <c r="A37" s="2"/>
      <c r="B37" s="14" t="s">
        <v>123</v>
      </c>
      <c r="C37" s="20"/>
      <c r="D37" s="14" t="s">
        <v>124</v>
      </c>
      <c r="E37" s="2"/>
      <c r="F37" s="2"/>
      <c r="G37" s="14" t="s">
        <v>125</v>
      </c>
      <c r="H37" s="14" t="s">
        <v>126</v>
      </c>
      <c r="I37" s="2"/>
      <c r="J37" s="2"/>
      <c r="K37" s="2"/>
      <c r="L37" s="89" t="s">
        <v>127</v>
      </c>
      <c r="M37" s="90"/>
      <c r="N37" s="90"/>
      <c r="O37" s="90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21" customHeight="1" x14ac:dyDescent="0.25">
      <c r="A38" s="2"/>
      <c r="B38" s="14" t="s">
        <v>128</v>
      </c>
      <c r="C38" s="20"/>
      <c r="D38" s="14" t="s">
        <v>129</v>
      </c>
      <c r="E38" s="2"/>
      <c r="F38" s="2"/>
      <c r="G38" s="14" t="s">
        <v>36</v>
      </c>
      <c r="H38" s="14" t="s">
        <v>130</v>
      </c>
      <c r="I38" s="2"/>
      <c r="J38" s="2"/>
      <c r="K38" s="2"/>
      <c r="L38" s="89" t="s">
        <v>131</v>
      </c>
      <c r="M38" s="90"/>
      <c r="N38" s="90"/>
      <c r="O38" s="90"/>
      <c r="P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31.5" customHeight="1" x14ac:dyDescent="0.25">
      <c r="A39" s="2"/>
      <c r="B39" s="14" t="s">
        <v>132</v>
      </c>
      <c r="C39" s="20"/>
      <c r="D39" s="14" t="s">
        <v>133</v>
      </c>
      <c r="E39" s="2"/>
      <c r="F39" s="2"/>
      <c r="G39" s="14" t="s">
        <v>134</v>
      </c>
      <c r="H39" s="14" t="s">
        <v>135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48" customHeight="1" x14ac:dyDescent="0.25">
      <c r="A40" s="2"/>
      <c r="B40" s="14" t="s">
        <v>136</v>
      </c>
      <c r="C40" s="20"/>
      <c r="D40" s="14" t="s">
        <v>119</v>
      </c>
      <c r="E40" s="2"/>
      <c r="F40" s="2"/>
      <c r="G40" s="14" t="s">
        <v>89</v>
      </c>
      <c r="H40" s="14" t="s">
        <v>137</v>
      </c>
      <c r="I40" s="2"/>
      <c r="J40" s="2"/>
      <c r="K40" s="2"/>
      <c r="L40" s="2"/>
      <c r="M40" s="2"/>
      <c r="N40" s="2"/>
      <c r="O40" s="2"/>
      <c r="P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31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48" customHeight="1" x14ac:dyDescent="0.25">
      <c r="A41" s="2"/>
      <c r="B41" s="14" t="s">
        <v>138</v>
      </c>
      <c r="C41" s="20"/>
      <c r="D41" s="14" t="s">
        <v>139</v>
      </c>
      <c r="E41" s="2"/>
      <c r="F41" s="2"/>
      <c r="G41" s="14" t="s">
        <v>140</v>
      </c>
      <c r="H41" s="14" t="s">
        <v>141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63.75" customHeight="1" x14ac:dyDescent="0.25">
      <c r="A42" s="2"/>
      <c r="B42" s="14" t="s">
        <v>142</v>
      </c>
      <c r="C42" s="20"/>
      <c r="D42" s="14" t="s">
        <v>143</v>
      </c>
      <c r="E42" s="2"/>
      <c r="F42" s="2"/>
      <c r="G42" s="14" t="s">
        <v>144</v>
      </c>
      <c r="H42" s="14" t="s">
        <v>145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48" customHeight="1" x14ac:dyDescent="0.25">
      <c r="A43" s="2"/>
      <c r="B43" s="2"/>
      <c r="C43" s="2"/>
      <c r="D43" s="2"/>
      <c r="E43" s="2"/>
      <c r="F43" s="2"/>
      <c r="G43" s="14" t="s">
        <v>48</v>
      </c>
      <c r="H43" s="14" t="s">
        <v>146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63.75" customHeight="1" x14ac:dyDescent="0.25">
      <c r="A44" s="2"/>
      <c r="B44" s="2"/>
      <c r="C44" s="2"/>
      <c r="D44" s="2"/>
      <c r="E44" s="2"/>
      <c r="F44" s="2"/>
      <c r="G44" s="14" t="s">
        <v>42</v>
      </c>
      <c r="H44" s="14" t="s">
        <v>147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63.75" customHeight="1" x14ac:dyDescent="0.25">
      <c r="A45" s="2"/>
      <c r="B45" s="2"/>
      <c r="C45" s="2"/>
      <c r="D45" s="2"/>
      <c r="E45" s="2"/>
      <c r="F45" s="2"/>
      <c r="G45" s="14" t="s">
        <v>148</v>
      </c>
      <c r="H45" s="14" t="s">
        <v>149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31.5" customHeight="1" x14ac:dyDescent="0.25">
      <c r="A55" s="2"/>
      <c r="B55" s="2"/>
      <c r="C55" s="2"/>
      <c r="D55" s="2"/>
      <c r="E55" s="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1:52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1:52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1:52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1:52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1:52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1:52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2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2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2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2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1:52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1:52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1:52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spans="1:52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spans="1:52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1:52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spans="1:52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spans="1:52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spans="1:52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1:52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spans="1:52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spans="1:52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spans="1:52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spans="1:52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spans="1:52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spans="1:52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spans="1:52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spans="1:52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1:52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spans="1:52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spans="1:52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1:52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1:52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1:52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spans="1:52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spans="1:52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spans="1:52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1:52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spans="1:52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spans="1:52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1:52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spans="1:52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spans="1:52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spans="1:52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spans="1:52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spans="1:52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spans="1:52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spans="1:52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spans="1:52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spans="1:52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spans="1:52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spans="1:52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spans="1:52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spans="1:52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spans="1:52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spans="1:52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spans="1:52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spans="1:52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spans="1:52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spans="1:52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spans="1:52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spans="1:52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spans="1:52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1:52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spans="1:52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spans="1:52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spans="1:52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spans="1:52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1:52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spans="1:52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1:52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1:52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spans="1:52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spans="1:52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spans="1:52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spans="1:52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spans="1:52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spans="1:52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spans="1:52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spans="1:52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spans="1:52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spans="1:52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spans="1:52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spans="1:52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1:52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spans="1:52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1:52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spans="1:52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spans="1:52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spans="1:52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spans="1:52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spans="1:52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spans="1:52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spans="1:52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spans="1:52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spans="1:52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spans="1:52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spans="1:52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spans="1:52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1:52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spans="1:52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spans="1:52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spans="1:52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spans="1:52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spans="1:52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1:52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spans="1:52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spans="1:52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spans="1:52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spans="1:52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spans="1:52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spans="1:52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spans="1:52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spans="1:52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spans="1:52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spans="1:52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spans="1:52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spans="1:52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spans="1:52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spans="1:52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spans="1:52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spans="1:52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spans="1:52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spans="1:52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spans="1:52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spans="1:52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spans="1:52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spans="1:52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spans="1:52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spans="1:52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spans="1:52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spans="1:52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spans="1:52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spans="1:52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spans="1:52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spans="1:52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spans="1:52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spans="1:52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spans="1:52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spans="1:52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spans="1:52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spans="1:52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spans="1:52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spans="1:52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spans="1:52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spans="1:52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spans="1:52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spans="1:52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spans="1:52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spans="1:52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spans="1:52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spans="1:52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spans="1:52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spans="1:52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spans="1:52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spans="1:52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spans="1:52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spans="1:52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spans="1:52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spans="1:52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spans="1:52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spans="1:52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spans="1:52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spans="1:52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spans="1:52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spans="1:52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spans="1:52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spans="1:52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spans="1:52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spans="1:52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spans="1:52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spans="1:52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spans="1:52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spans="1:52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spans="1:52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spans="1:52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spans="1:52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spans="1:52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spans="1:52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spans="1:52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spans="1:52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spans="1:52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spans="1:52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spans="1:52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spans="1:52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spans="1:52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spans="1:52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spans="1:52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spans="1:52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spans="1:52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spans="1:52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spans="1:52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spans="1:52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spans="1:52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spans="1:52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spans="1:52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spans="1:52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spans="1:52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spans="1:52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spans="1:52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spans="1:52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spans="1:52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spans="1:52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spans="1:52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spans="1:52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spans="1:52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spans="1:52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spans="1:52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spans="1:52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spans="1:52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spans="1:52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spans="1:52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spans="1:52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spans="1:52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spans="1:52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spans="1:52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spans="1:52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spans="1:52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spans="1:52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spans="1:52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spans="1:52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spans="1:52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spans="1:52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spans="1:52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spans="1:52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spans="1:52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spans="1:52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spans="1:52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spans="1:52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spans="1:52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spans="1:52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spans="1:52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spans="1:52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spans="1:52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spans="1:52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spans="1:52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spans="1:52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spans="1:52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spans="1:52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spans="1:52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spans="1:52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spans="1:52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spans="1:52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spans="1:52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spans="1:52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spans="1:52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spans="1:52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spans="1:52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spans="1:52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spans="1:52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spans="1:52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spans="1:52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spans="1:52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spans="1:52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spans="1:52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spans="1:52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spans="1:52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spans="1:52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spans="1:52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spans="1:52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spans="1:52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spans="1:52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spans="1:52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spans="1:52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spans="1:52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spans="1:52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spans="1:52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spans="1:52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spans="1:52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spans="1:52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spans="1:52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spans="1:52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spans="1:52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spans="1:52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spans="1:52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spans="1:52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spans="1:52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spans="1:52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spans="1:52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spans="1:52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spans="1:52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spans="1:52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spans="1:52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spans="1:52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spans="1:52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spans="1:52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spans="1:52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spans="1:52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spans="1:52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spans="1:52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spans="1:52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spans="1:52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spans="1:52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spans="1:52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spans="1:52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spans="1:52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spans="1:52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spans="1:52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spans="1:52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spans="1:52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spans="1:52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spans="1:52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spans="1:52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spans="1:52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spans="1:52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spans="1:52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spans="1:52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spans="1:52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spans="1:52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spans="1:52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spans="1:52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spans="1:52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spans="1:52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spans="1:52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spans="1:52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spans="1:52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spans="1:52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spans="1:52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spans="1:52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spans="1:52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spans="1:52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spans="1:52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spans="1:52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spans="1:52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spans="1:52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spans="1:52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spans="1:52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spans="1:52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spans="1:52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spans="1:52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spans="1:52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spans="1:52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spans="1:52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spans="1:52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spans="1:52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spans="1:52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spans="1:52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spans="1:52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spans="1:52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spans="1:52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spans="1:52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spans="1:52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spans="1:52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spans="1:52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spans="1:52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spans="1:52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spans="1:52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spans="1:52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spans="1:52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spans="1:52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spans="1:52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spans="1:52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spans="1:52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spans="1:52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spans="1:52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spans="1:52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spans="1:52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spans="1:52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spans="1:52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spans="1:52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spans="1:52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spans="1:52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spans="1:52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spans="1:52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spans="1:52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spans="1:52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spans="1:52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spans="1:52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spans="1:52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spans="1:52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spans="1:52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spans="1:52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spans="1:52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spans="1:52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spans="1:52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spans="1:52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spans="1:52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spans="1:52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spans="1:52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  <row r="617" spans="1:52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</row>
    <row r="618" spans="1:52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</row>
    <row r="619" spans="1:52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</row>
    <row r="620" spans="1:52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</row>
    <row r="621" spans="1:52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</row>
    <row r="622" spans="1:52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</row>
    <row r="623" spans="1:52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</row>
    <row r="624" spans="1:52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</row>
    <row r="625" spans="1:52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</row>
    <row r="626" spans="1:52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</row>
    <row r="627" spans="1:52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</row>
    <row r="628" spans="1:52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</row>
    <row r="629" spans="1:52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</row>
    <row r="630" spans="1:52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</row>
    <row r="631" spans="1:52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</row>
    <row r="632" spans="1:52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</row>
    <row r="633" spans="1:52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</row>
    <row r="634" spans="1:52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</row>
    <row r="635" spans="1:52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</row>
    <row r="636" spans="1:52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</row>
    <row r="637" spans="1:52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</row>
    <row r="638" spans="1:52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</row>
    <row r="639" spans="1:52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</row>
    <row r="640" spans="1:52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</row>
    <row r="641" spans="1:52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</row>
    <row r="642" spans="1:52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</row>
    <row r="643" spans="1:52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</row>
    <row r="644" spans="1:52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</row>
    <row r="645" spans="1:52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</row>
    <row r="646" spans="1:52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</row>
    <row r="647" spans="1:52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</row>
    <row r="648" spans="1:52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</row>
    <row r="649" spans="1:52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</row>
    <row r="650" spans="1:52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</row>
    <row r="651" spans="1:52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</row>
    <row r="652" spans="1:52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</row>
    <row r="653" spans="1:52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</row>
    <row r="654" spans="1:52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</row>
    <row r="655" spans="1:52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</row>
    <row r="656" spans="1:52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</row>
    <row r="657" spans="1:52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</row>
    <row r="658" spans="1:52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</row>
    <row r="659" spans="1:52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</row>
    <row r="660" spans="1:52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</row>
    <row r="661" spans="1:52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</row>
    <row r="662" spans="1:52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</row>
    <row r="663" spans="1:52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</row>
    <row r="664" spans="1:52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</row>
    <row r="665" spans="1:52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</row>
    <row r="666" spans="1:52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</row>
    <row r="667" spans="1:52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</row>
    <row r="668" spans="1:52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</row>
    <row r="669" spans="1:52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</row>
    <row r="670" spans="1:52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</row>
    <row r="671" spans="1:52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</row>
    <row r="672" spans="1:52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</row>
    <row r="673" spans="1:52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</row>
    <row r="674" spans="1:52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</row>
    <row r="675" spans="1:52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</row>
    <row r="676" spans="1:52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</row>
    <row r="677" spans="1:52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</row>
    <row r="678" spans="1:52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</row>
    <row r="679" spans="1:52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</row>
    <row r="680" spans="1:52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</row>
    <row r="681" spans="1:52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</row>
    <row r="682" spans="1:52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</row>
    <row r="683" spans="1:52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</row>
    <row r="684" spans="1:52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</row>
    <row r="685" spans="1:52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</row>
    <row r="686" spans="1:52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</row>
    <row r="687" spans="1:52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</row>
    <row r="688" spans="1:52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</row>
    <row r="689" spans="1:52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</row>
    <row r="690" spans="1:52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</row>
    <row r="691" spans="1:52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</row>
    <row r="692" spans="1:52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</row>
    <row r="693" spans="1:52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</row>
    <row r="694" spans="1:52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</row>
    <row r="695" spans="1:52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</row>
    <row r="696" spans="1:52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</row>
    <row r="697" spans="1:52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</row>
    <row r="698" spans="1:52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</row>
    <row r="699" spans="1:52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</row>
    <row r="700" spans="1:52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</row>
    <row r="701" spans="1:52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</row>
    <row r="702" spans="1:52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</row>
    <row r="703" spans="1:52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</row>
    <row r="704" spans="1:52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</row>
    <row r="705" spans="1:52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</row>
    <row r="706" spans="1:52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</row>
    <row r="707" spans="1:52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</row>
    <row r="708" spans="1:52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</row>
    <row r="709" spans="1:52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</row>
    <row r="710" spans="1:52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</row>
    <row r="711" spans="1:52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</row>
    <row r="712" spans="1:52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</row>
    <row r="713" spans="1:52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</row>
    <row r="714" spans="1:52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</row>
    <row r="715" spans="1:52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</row>
    <row r="716" spans="1:52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</row>
    <row r="717" spans="1:52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</row>
    <row r="718" spans="1:52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</row>
    <row r="719" spans="1:52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</row>
    <row r="720" spans="1:52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</row>
    <row r="721" spans="1:52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</row>
    <row r="722" spans="1:52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</row>
    <row r="723" spans="1:52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</row>
    <row r="724" spans="1:52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</row>
    <row r="725" spans="1:52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</row>
    <row r="726" spans="1:52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</row>
    <row r="727" spans="1:52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</row>
    <row r="728" spans="1:52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</row>
    <row r="729" spans="1:52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</row>
    <row r="730" spans="1:52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</row>
    <row r="731" spans="1:52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</row>
    <row r="732" spans="1:52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</row>
    <row r="733" spans="1:52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</row>
    <row r="734" spans="1:52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</row>
    <row r="735" spans="1:52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</row>
    <row r="736" spans="1:52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</row>
    <row r="737" spans="1:52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</row>
    <row r="738" spans="1:52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</row>
    <row r="739" spans="1:52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</row>
    <row r="740" spans="1:52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</row>
    <row r="741" spans="1:52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</row>
    <row r="742" spans="1:52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</row>
    <row r="743" spans="1:52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</row>
    <row r="744" spans="1:52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</row>
    <row r="745" spans="1:52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</row>
    <row r="746" spans="1:52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</row>
    <row r="747" spans="1:52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</row>
    <row r="748" spans="1:52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</row>
    <row r="749" spans="1:52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</row>
    <row r="750" spans="1:52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</row>
    <row r="751" spans="1:52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</row>
    <row r="752" spans="1:52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</row>
    <row r="753" spans="1:52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</row>
    <row r="754" spans="1:52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</row>
    <row r="755" spans="1:52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</row>
    <row r="756" spans="1:52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</row>
    <row r="757" spans="1:52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</row>
    <row r="758" spans="1:52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</row>
    <row r="759" spans="1:52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</row>
    <row r="760" spans="1:52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</row>
    <row r="761" spans="1:52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</row>
    <row r="762" spans="1:52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</row>
    <row r="763" spans="1:52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</row>
    <row r="764" spans="1:52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</row>
    <row r="765" spans="1:52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</row>
    <row r="766" spans="1:52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</row>
    <row r="767" spans="1:52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</row>
    <row r="768" spans="1:52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</row>
    <row r="769" spans="1:52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</row>
    <row r="770" spans="1:52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</row>
    <row r="771" spans="1:52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</row>
    <row r="772" spans="1:52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</row>
    <row r="773" spans="1:52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</row>
    <row r="774" spans="1:52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</row>
    <row r="775" spans="1:52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</row>
    <row r="776" spans="1:52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</row>
    <row r="777" spans="1:52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</row>
    <row r="778" spans="1:52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</row>
    <row r="779" spans="1:52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</row>
    <row r="780" spans="1:52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</row>
    <row r="781" spans="1:52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</row>
    <row r="782" spans="1:52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</row>
    <row r="783" spans="1:52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</row>
    <row r="784" spans="1:52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</row>
    <row r="785" spans="1:52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</row>
    <row r="786" spans="1:52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</row>
    <row r="787" spans="1:52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</row>
    <row r="788" spans="1:52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</row>
    <row r="789" spans="1:52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</row>
    <row r="790" spans="1:52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</row>
    <row r="791" spans="1:52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</row>
    <row r="792" spans="1:52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</row>
    <row r="793" spans="1:52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</row>
    <row r="794" spans="1:52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</row>
    <row r="795" spans="1:52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</row>
    <row r="796" spans="1:52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</row>
    <row r="797" spans="1:52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</row>
    <row r="798" spans="1:52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</row>
    <row r="799" spans="1:52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</row>
    <row r="800" spans="1:52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</row>
    <row r="801" spans="1:52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</row>
    <row r="802" spans="1:52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</row>
    <row r="803" spans="1:52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</row>
    <row r="804" spans="1:52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</row>
    <row r="805" spans="1:52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</row>
    <row r="806" spans="1:52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</row>
    <row r="807" spans="1:52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</row>
    <row r="808" spans="1:52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</row>
    <row r="809" spans="1:52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</row>
    <row r="810" spans="1:52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</row>
    <row r="811" spans="1:52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</row>
    <row r="812" spans="1:52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</row>
    <row r="813" spans="1:52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</row>
    <row r="814" spans="1:52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</row>
    <row r="815" spans="1:52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</row>
    <row r="816" spans="1:52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</row>
    <row r="817" spans="1:52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</row>
    <row r="818" spans="1:52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</row>
    <row r="819" spans="1:52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</row>
    <row r="820" spans="1:52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</row>
    <row r="821" spans="1:52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</row>
    <row r="822" spans="1:52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</row>
    <row r="823" spans="1:52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</row>
    <row r="824" spans="1:52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</row>
    <row r="825" spans="1:52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</row>
    <row r="826" spans="1:52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</row>
    <row r="827" spans="1:52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</row>
    <row r="828" spans="1:52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</row>
    <row r="829" spans="1:52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</row>
    <row r="830" spans="1:52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</row>
    <row r="831" spans="1:52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</row>
    <row r="832" spans="1:52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</row>
    <row r="833" spans="1:52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</row>
    <row r="834" spans="1:52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</row>
    <row r="835" spans="1:52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</row>
    <row r="836" spans="1:52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</row>
    <row r="837" spans="1:52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</row>
    <row r="838" spans="1:52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</row>
    <row r="839" spans="1:52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</row>
    <row r="840" spans="1:52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</row>
    <row r="841" spans="1:52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</row>
    <row r="842" spans="1:52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</row>
    <row r="843" spans="1:52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</row>
    <row r="844" spans="1:52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</row>
    <row r="845" spans="1:52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</row>
    <row r="846" spans="1:52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</row>
    <row r="847" spans="1:52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</row>
    <row r="848" spans="1:52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</row>
    <row r="849" spans="1:52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</row>
    <row r="850" spans="1:52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</row>
    <row r="851" spans="1:52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</row>
    <row r="852" spans="1:52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</row>
    <row r="853" spans="1:52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</row>
    <row r="854" spans="1:52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</row>
    <row r="855" spans="1:52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</row>
    <row r="856" spans="1:52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</row>
    <row r="857" spans="1:52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</row>
    <row r="858" spans="1:52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</row>
    <row r="859" spans="1:52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</row>
    <row r="860" spans="1:52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</row>
    <row r="861" spans="1:52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</row>
    <row r="862" spans="1:52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</row>
    <row r="863" spans="1:52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</row>
    <row r="864" spans="1:52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</row>
    <row r="865" spans="1:52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</row>
    <row r="866" spans="1:52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</row>
    <row r="867" spans="1:52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</row>
    <row r="868" spans="1:52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</row>
    <row r="869" spans="1:52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</row>
    <row r="870" spans="1:52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</row>
    <row r="871" spans="1:52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</row>
    <row r="872" spans="1:52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</row>
    <row r="873" spans="1:52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</row>
    <row r="874" spans="1:52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</row>
    <row r="875" spans="1:52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</row>
    <row r="876" spans="1:52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</row>
    <row r="877" spans="1:52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</row>
    <row r="878" spans="1:52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</row>
    <row r="879" spans="1:52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</row>
    <row r="880" spans="1:52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</row>
    <row r="881" spans="1:52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</row>
    <row r="882" spans="1:52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spans="1:52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spans="1:52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spans="1:52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spans="1:52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spans="1:52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spans="1:52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spans="1:52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spans="1:52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spans="1:52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spans="1:52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spans="1:52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spans="1:52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spans="1:52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spans="1:52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spans="1:52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spans="1:52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spans="1:52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spans="1:52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spans="1:52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spans="1:52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spans="1:52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spans="1:52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spans="1:52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spans="1:52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spans="1:52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spans="1:52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spans="1:52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spans="1:52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spans="1:52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spans="1:52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spans="1:52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spans="1:52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spans="1:52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spans="1:52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spans="1:52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spans="1:52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spans="1:52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spans="1:52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spans="1:52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spans="1:52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spans="1:52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spans="1:52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spans="1:52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spans="1:52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spans="1:52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spans="1:52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  <row r="929" spans="1:52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</row>
    <row r="930" spans="1:52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</row>
    <row r="931" spans="1:52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</row>
    <row r="932" spans="1:52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</row>
    <row r="933" spans="1:52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</row>
    <row r="934" spans="1:52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</row>
    <row r="935" spans="1:52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</row>
    <row r="936" spans="1:52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</row>
    <row r="937" spans="1:52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</row>
    <row r="938" spans="1:52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</row>
    <row r="939" spans="1:52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</row>
    <row r="940" spans="1:52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</row>
    <row r="941" spans="1:52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</row>
    <row r="942" spans="1:52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</row>
    <row r="943" spans="1:52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</row>
    <row r="944" spans="1:52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</row>
    <row r="945" spans="1:52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</row>
    <row r="946" spans="1:52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</row>
    <row r="947" spans="1:52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</row>
    <row r="948" spans="1:52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</row>
    <row r="949" spans="1:52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</row>
    <row r="950" spans="1:52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</row>
    <row r="951" spans="1:52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</row>
    <row r="952" spans="1:52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</row>
    <row r="953" spans="1:52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</row>
    <row r="954" spans="1:52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</row>
    <row r="955" spans="1:52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</row>
    <row r="956" spans="1:52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</row>
    <row r="957" spans="1:52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</row>
    <row r="958" spans="1:52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</row>
    <row r="959" spans="1:52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</row>
    <row r="960" spans="1:52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</row>
    <row r="961" spans="1:52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</row>
    <row r="962" spans="1:52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</row>
    <row r="963" spans="1:52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</row>
    <row r="964" spans="1:52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</row>
    <row r="965" spans="1:52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</row>
    <row r="966" spans="1:52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</row>
    <row r="967" spans="1:52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</row>
    <row r="968" spans="1:52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</row>
    <row r="969" spans="1:52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</row>
    <row r="970" spans="1:52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</row>
    <row r="971" spans="1:52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</row>
    <row r="972" spans="1:52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</row>
    <row r="973" spans="1:52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</row>
    <row r="974" spans="1:52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</row>
    <row r="975" spans="1:52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</row>
    <row r="976" spans="1:52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</row>
    <row r="977" spans="1:52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</row>
    <row r="978" spans="1:52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</row>
    <row r="979" spans="1:52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</row>
    <row r="980" spans="1:52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</row>
    <row r="981" spans="1:52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</row>
    <row r="982" spans="1:52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</row>
    <row r="983" spans="1:52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</row>
    <row r="984" spans="1:52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</row>
    <row r="985" spans="1:52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</row>
    <row r="986" spans="1:52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</row>
    <row r="987" spans="1:52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</row>
    <row r="988" spans="1:52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</row>
    <row r="989" spans="1:52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</row>
    <row r="990" spans="1:52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</row>
    <row r="991" spans="1:52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</row>
    <row r="992" spans="1:52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</row>
    <row r="993" spans="1:52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</row>
    <row r="994" spans="1:52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</row>
    <row r="995" spans="1:52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</row>
    <row r="996" spans="1:52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</row>
  </sheetData>
  <mergeCells count="95">
    <mergeCell ref="AE24:AE25"/>
    <mergeCell ref="AF24:AF25"/>
    <mergeCell ref="AE29:AE30"/>
    <mergeCell ref="AF29:AF30"/>
    <mergeCell ref="C28:C31"/>
    <mergeCell ref="H29:H30"/>
    <mergeCell ref="J29:J30"/>
    <mergeCell ref="M29:M30"/>
    <mergeCell ref="I29:I30"/>
    <mergeCell ref="K29:K30"/>
    <mergeCell ref="AC29:AC30"/>
    <mergeCell ref="AD29:AD30"/>
    <mergeCell ref="V28:V31"/>
    <mergeCell ref="W28:W31"/>
    <mergeCell ref="X29:X30"/>
    <mergeCell ref="Y29:Y30"/>
    <mergeCell ref="Z29:Z30"/>
    <mergeCell ref="AA29:AA30"/>
    <mergeCell ref="C8:C10"/>
    <mergeCell ref="C11:C14"/>
    <mergeCell ref="C15:C18"/>
    <mergeCell ref="C19:C20"/>
    <mergeCell ref="C21:C23"/>
    <mergeCell ref="D11:D14"/>
    <mergeCell ref="W21:W23"/>
    <mergeCell ref="W24:W25"/>
    <mergeCell ref="V11:V14"/>
    <mergeCell ref="W11:W14"/>
    <mergeCell ref="W15:W18"/>
    <mergeCell ref="W19:W20"/>
    <mergeCell ref="D8:D10"/>
    <mergeCell ref="V8:V10"/>
    <mergeCell ref="B8:B10"/>
    <mergeCell ref="A8:A10"/>
    <mergeCell ref="G29:G30"/>
    <mergeCell ref="A28:A31"/>
    <mergeCell ref="B28:B31"/>
    <mergeCell ref="D28:D31"/>
    <mergeCell ref="E29:E30"/>
    <mergeCell ref="F29:F30"/>
    <mergeCell ref="A19:A20"/>
    <mergeCell ref="B19:B20"/>
    <mergeCell ref="D19:D20"/>
    <mergeCell ref="A21:A23"/>
    <mergeCell ref="B21:B23"/>
    <mergeCell ref="D21:D23"/>
    <mergeCell ref="A11:A14"/>
    <mergeCell ref="B11:B14"/>
    <mergeCell ref="AB29:AB30"/>
    <mergeCell ref="AD24:AD25"/>
    <mergeCell ref="A26:A27"/>
    <mergeCell ref="B26:B27"/>
    <mergeCell ref="D26:D27"/>
    <mergeCell ref="F26:F27"/>
    <mergeCell ref="AD26:AD27"/>
    <mergeCell ref="A24:A25"/>
    <mergeCell ref="B24:B25"/>
    <mergeCell ref="D24:D25"/>
    <mergeCell ref="F24:F25"/>
    <mergeCell ref="H24:H25"/>
    <mergeCell ref="I24:I25"/>
    <mergeCell ref="V26:V27"/>
    <mergeCell ref="W26:W27"/>
    <mergeCell ref="C26:C27"/>
    <mergeCell ref="A15:A18"/>
    <mergeCell ref="B15:B18"/>
    <mergeCell ref="D15:D18"/>
    <mergeCell ref="C24:C25"/>
    <mergeCell ref="V21:V23"/>
    <mergeCell ref="V24:V25"/>
    <mergeCell ref="V15:V18"/>
    <mergeCell ref="V19:V20"/>
    <mergeCell ref="A1:AF1"/>
    <mergeCell ref="N2:T2"/>
    <mergeCell ref="AE2:AF2"/>
    <mergeCell ref="B4:AD4"/>
    <mergeCell ref="AD6:AD7"/>
    <mergeCell ref="D5:D7"/>
    <mergeCell ref="B5:B7"/>
    <mergeCell ref="A5:A7"/>
    <mergeCell ref="C5:C7"/>
    <mergeCell ref="V5:V7"/>
    <mergeCell ref="W5:W7"/>
    <mergeCell ref="W8:W10"/>
    <mergeCell ref="L38:O38"/>
    <mergeCell ref="L29:L30"/>
    <mergeCell ref="N29:N30"/>
    <mergeCell ref="O29:O30"/>
    <mergeCell ref="P29:P30"/>
    <mergeCell ref="L37:O37"/>
    <mergeCell ref="T29:T30"/>
    <mergeCell ref="U29:U30"/>
    <mergeCell ref="Q29:Q30"/>
    <mergeCell ref="R29:R30"/>
    <mergeCell ref="S29:S30"/>
  </mergeCells>
  <pageMargins left="0.23622047244094491" right="0.23622047244094491" top="0.74803149606299213" bottom="0.74803149606299213" header="0.31496062992125984" footer="0.31496062992125984"/>
  <pageSetup scale="50" fitToWidth="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92"/>
  <sheetViews>
    <sheetView tabSelected="1" topLeftCell="A13" zoomScale="70" zoomScaleNormal="70" workbookViewId="0">
      <selection activeCell="J25" sqref="J25:J26"/>
    </sheetView>
  </sheetViews>
  <sheetFormatPr defaultColWidth="14.42578125" defaultRowHeight="15" customHeight="1" x14ac:dyDescent="0.25"/>
  <cols>
    <col min="1" max="1" width="6.28515625" customWidth="1"/>
    <col min="2" max="2" width="6.7109375" customWidth="1"/>
    <col min="3" max="3" width="6.7109375" style="21" customWidth="1"/>
    <col min="5" max="5" width="22.7109375" customWidth="1"/>
    <col min="6" max="6" width="8.7109375" customWidth="1"/>
    <col min="7" max="7" width="12.42578125" customWidth="1"/>
    <col min="8" max="8" width="8.7109375" customWidth="1"/>
    <col min="9" max="9" width="12.28515625" customWidth="1"/>
    <col min="10" max="10" width="10.42578125" customWidth="1"/>
    <col min="11" max="11" width="4.28515625" customWidth="1"/>
    <col min="12" max="13" width="8.7109375" customWidth="1"/>
    <col min="14" max="14" width="6.85546875" customWidth="1"/>
    <col min="15" max="15" width="4.5703125" customWidth="1"/>
    <col min="16" max="16" width="5.28515625" customWidth="1"/>
    <col min="17" max="17" width="4.7109375" customWidth="1"/>
    <col min="18" max="18" width="1.85546875" customWidth="1"/>
    <col min="19" max="19" width="5.42578125" customWidth="1"/>
    <col min="20" max="20" width="8.5703125" customWidth="1"/>
    <col min="21" max="22" width="8.7109375" customWidth="1"/>
    <col min="23" max="23" width="5.7109375" customWidth="1"/>
    <col min="24" max="24" width="5" customWidth="1"/>
    <col min="25" max="25" width="4.42578125" customWidth="1"/>
    <col min="26" max="26" width="5.28515625" customWidth="1"/>
    <col min="27" max="27" width="4.7109375" customWidth="1"/>
    <col min="28" max="28" width="5.28515625" customWidth="1"/>
    <col min="29" max="29" width="4.7109375" customWidth="1"/>
    <col min="30" max="30" width="12.7109375" customWidth="1"/>
    <col min="31" max="32" width="8.7109375" customWidth="1"/>
  </cols>
  <sheetData>
    <row r="1" spans="1:32" ht="18" customHeight="1" x14ac:dyDescent="0.25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5"/>
    </row>
    <row r="2" spans="1:32" ht="13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3" t="s">
        <v>1</v>
      </c>
      <c r="O2" s="94"/>
      <c r="P2" s="94"/>
      <c r="Q2" s="94"/>
      <c r="R2" s="94"/>
      <c r="S2" s="94"/>
      <c r="T2" s="95"/>
      <c r="U2" s="3"/>
      <c r="V2" s="3"/>
      <c r="W2" s="3"/>
      <c r="X2" s="3"/>
      <c r="Y2" s="3"/>
      <c r="Z2" s="3"/>
      <c r="AA2" s="3"/>
      <c r="AB2" s="3"/>
      <c r="AC2" s="3"/>
      <c r="AD2" s="3"/>
      <c r="AE2" s="93" t="s">
        <v>2</v>
      </c>
      <c r="AF2" s="95"/>
    </row>
    <row r="3" spans="1:32" ht="51.75" customHeight="1" x14ac:dyDescent="0.25">
      <c r="A3" s="4" t="s">
        <v>3</v>
      </c>
      <c r="B3" s="4" t="s">
        <v>4</v>
      </c>
      <c r="C3" s="4" t="s">
        <v>279</v>
      </c>
      <c r="D3" s="4" t="s">
        <v>5</v>
      </c>
      <c r="E3" s="4" t="s">
        <v>6</v>
      </c>
      <c r="F3" s="4" t="s">
        <v>150</v>
      </c>
      <c r="G3" s="4" t="s">
        <v>8</v>
      </c>
      <c r="H3" s="4" t="s">
        <v>151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  <c r="Q3" s="4" t="s">
        <v>18</v>
      </c>
      <c r="R3" s="5" t="s">
        <v>19</v>
      </c>
      <c r="S3" s="4" t="s">
        <v>20</v>
      </c>
      <c r="T3" s="5" t="s">
        <v>21</v>
      </c>
      <c r="U3" s="4" t="s">
        <v>22</v>
      </c>
      <c r="V3" s="4" t="s">
        <v>152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</row>
    <row r="4" spans="1:32" ht="13.5" customHeight="1" x14ac:dyDescent="0.25">
      <c r="A4" s="7"/>
      <c r="B4" s="93" t="s">
        <v>270</v>
      </c>
      <c r="C4" s="141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5"/>
      <c r="AE4" s="7"/>
      <c r="AF4" s="7"/>
    </row>
    <row r="5" spans="1:32" ht="51" customHeight="1" x14ac:dyDescent="0.25">
      <c r="A5" s="100">
        <v>2</v>
      </c>
      <c r="B5" s="100">
        <v>1</v>
      </c>
      <c r="C5" s="134" t="s">
        <v>300</v>
      </c>
      <c r="D5" s="100" t="s">
        <v>153</v>
      </c>
      <c r="E5" s="84" t="s">
        <v>154</v>
      </c>
      <c r="F5" s="8" t="s">
        <v>79</v>
      </c>
      <c r="G5" s="61" t="s">
        <v>111</v>
      </c>
      <c r="H5" s="61" t="s">
        <v>79</v>
      </c>
      <c r="I5" s="61" t="s">
        <v>52</v>
      </c>
      <c r="J5" s="61" t="s">
        <v>36</v>
      </c>
      <c r="K5" s="8"/>
      <c r="L5" s="61"/>
      <c r="M5" s="61">
        <v>8</v>
      </c>
      <c r="N5" s="8">
        <v>0</v>
      </c>
      <c r="O5" s="8">
        <v>0</v>
      </c>
      <c r="P5" s="8">
        <f t="shared" ref="P5:P6" si="0">SUM(O5)</f>
        <v>0</v>
      </c>
      <c r="Q5" s="8">
        <v>0</v>
      </c>
      <c r="R5" s="8">
        <f t="shared" ref="R5:R6" si="1">Q5*0.5</f>
        <v>0</v>
      </c>
      <c r="S5" s="8">
        <v>0</v>
      </c>
      <c r="T5" s="8" t="e">
        <f>#REF!*0.1</f>
        <v>#REF!</v>
      </c>
      <c r="U5" s="61">
        <f t="shared" ref="U5" si="2">SUM(R5+P5+N5+M5)</f>
        <v>8</v>
      </c>
      <c r="V5" s="100">
        <v>56</v>
      </c>
      <c r="W5" s="100">
        <v>7</v>
      </c>
      <c r="X5" s="61">
        <v>1</v>
      </c>
      <c r="Y5" s="8"/>
      <c r="Z5" s="8"/>
      <c r="AA5" s="8"/>
      <c r="AB5" s="8"/>
      <c r="AC5" s="8"/>
      <c r="AD5" s="8" t="s">
        <v>70</v>
      </c>
      <c r="AE5" s="8"/>
      <c r="AF5" s="8"/>
    </row>
    <row r="6" spans="1:32" ht="51" customHeight="1" x14ac:dyDescent="0.25">
      <c r="A6" s="101"/>
      <c r="B6" s="101"/>
      <c r="C6" s="115"/>
      <c r="D6" s="104"/>
      <c r="E6" s="83" t="s">
        <v>324</v>
      </c>
      <c r="F6" s="60" t="s">
        <v>155</v>
      </c>
      <c r="G6" s="85" t="s">
        <v>162</v>
      </c>
      <c r="H6" s="57" t="s">
        <v>155</v>
      </c>
      <c r="I6" s="57" t="s">
        <v>88</v>
      </c>
      <c r="J6" s="57" t="s">
        <v>36</v>
      </c>
      <c r="K6" s="145"/>
      <c r="L6" s="57" t="s">
        <v>76</v>
      </c>
      <c r="M6" s="57">
        <v>24</v>
      </c>
      <c r="N6" s="106"/>
      <c r="O6" s="100"/>
      <c r="P6" s="100">
        <f t="shared" si="0"/>
        <v>0</v>
      </c>
      <c r="Q6" s="100"/>
      <c r="R6" s="100">
        <f t="shared" si="1"/>
        <v>0</v>
      </c>
      <c r="S6" s="100"/>
      <c r="T6" s="103">
        <f>S7*0.1</f>
        <v>0</v>
      </c>
      <c r="U6" s="57">
        <v>24</v>
      </c>
      <c r="V6" s="107"/>
      <c r="W6" s="104"/>
      <c r="X6" s="57">
        <v>3</v>
      </c>
      <c r="Y6" s="106"/>
      <c r="Z6" s="100"/>
      <c r="AA6" s="100"/>
      <c r="AB6" s="100"/>
      <c r="AC6" s="100"/>
      <c r="AD6" s="100" t="s">
        <v>70</v>
      </c>
      <c r="AE6" s="134"/>
      <c r="AF6" s="134"/>
    </row>
    <row r="7" spans="1:32" ht="20.25" customHeight="1" x14ac:dyDescent="0.25">
      <c r="A7" s="101"/>
      <c r="B7" s="101"/>
      <c r="C7" s="115"/>
      <c r="D7" s="104"/>
      <c r="E7" s="131" t="s">
        <v>325</v>
      </c>
      <c r="F7" s="138"/>
      <c r="G7" s="140" t="s">
        <v>280</v>
      </c>
      <c r="H7" s="140" t="s">
        <v>155</v>
      </c>
      <c r="I7" s="140" t="s">
        <v>52</v>
      </c>
      <c r="J7" s="140" t="s">
        <v>36</v>
      </c>
      <c r="K7" s="146"/>
      <c r="L7" s="142"/>
      <c r="M7" s="88">
        <v>8</v>
      </c>
      <c r="N7" s="107"/>
      <c r="O7" s="101"/>
      <c r="P7" s="101"/>
      <c r="Q7" s="101"/>
      <c r="R7" s="101"/>
      <c r="S7" s="101"/>
      <c r="T7" s="104"/>
      <c r="U7" s="88">
        <v>8</v>
      </c>
      <c r="V7" s="107"/>
      <c r="W7" s="104"/>
      <c r="X7" s="88">
        <v>1</v>
      </c>
      <c r="Y7" s="107"/>
      <c r="Z7" s="101"/>
      <c r="AA7" s="101"/>
      <c r="AB7" s="101"/>
      <c r="AC7" s="101"/>
      <c r="AD7" s="101"/>
      <c r="AE7" s="115"/>
      <c r="AF7" s="115"/>
    </row>
    <row r="8" spans="1:32" ht="19.5" customHeight="1" x14ac:dyDescent="0.25">
      <c r="A8" s="101"/>
      <c r="B8" s="101"/>
      <c r="C8" s="115"/>
      <c r="D8" s="104"/>
      <c r="E8" s="131"/>
      <c r="F8" s="139"/>
      <c r="G8" s="140"/>
      <c r="H8" s="140"/>
      <c r="I8" s="140"/>
      <c r="J8" s="140"/>
      <c r="K8" s="147"/>
      <c r="L8" s="142"/>
      <c r="M8" s="88"/>
      <c r="N8" s="108"/>
      <c r="O8" s="102"/>
      <c r="P8" s="102"/>
      <c r="Q8" s="102"/>
      <c r="R8" s="102"/>
      <c r="S8" s="102"/>
      <c r="T8" s="105"/>
      <c r="U8" s="88"/>
      <c r="V8" s="107"/>
      <c r="W8" s="104"/>
      <c r="X8" s="88"/>
      <c r="Y8" s="108"/>
      <c r="Z8" s="102"/>
      <c r="AA8" s="102"/>
      <c r="AB8" s="102"/>
      <c r="AC8" s="102"/>
      <c r="AD8" s="102"/>
      <c r="AE8" s="116"/>
      <c r="AF8" s="116"/>
    </row>
    <row r="9" spans="1:32" ht="78" customHeight="1" x14ac:dyDescent="0.25">
      <c r="A9" s="102"/>
      <c r="B9" s="102"/>
      <c r="C9" s="116"/>
      <c r="D9" s="102"/>
      <c r="E9" s="58" t="s">
        <v>156</v>
      </c>
      <c r="F9" s="8" t="s">
        <v>157</v>
      </c>
      <c r="G9" s="58" t="s">
        <v>158</v>
      </c>
      <c r="H9" s="58" t="s">
        <v>157</v>
      </c>
      <c r="I9" s="58" t="s">
        <v>88</v>
      </c>
      <c r="J9" s="58" t="s">
        <v>89</v>
      </c>
      <c r="K9" s="8" t="s">
        <v>37</v>
      </c>
      <c r="L9" s="58"/>
      <c r="M9" s="58">
        <v>16</v>
      </c>
      <c r="N9" s="8"/>
      <c r="O9" s="8"/>
      <c r="P9" s="8">
        <f t="shared" ref="P9:P13" si="3">SUM(O9)</f>
        <v>0</v>
      </c>
      <c r="Q9" s="8"/>
      <c r="R9" s="8">
        <f t="shared" ref="R9:R13" si="4">Q9*0.5</f>
        <v>0</v>
      </c>
      <c r="S9" s="8"/>
      <c r="T9" s="8" t="e">
        <f>NA()</f>
        <v>#N/A</v>
      </c>
      <c r="U9" s="58">
        <f t="shared" ref="U9:U13" si="5">SUM(R9+P9+N9+M9)</f>
        <v>16</v>
      </c>
      <c r="V9" s="102"/>
      <c r="W9" s="102"/>
      <c r="X9" s="58"/>
      <c r="Y9" s="8">
        <v>2</v>
      </c>
      <c r="Z9" s="8"/>
      <c r="AA9" s="8"/>
      <c r="AB9" s="8"/>
      <c r="AC9" s="8"/>
      <c r="AD9" s="8" t="s">
        <v>159</v>
      </c>
      <c r="AE9" s="8"/>
      <c r="AF9" s="8"/>
    </row>
    <row r="10" spans="1:32" ht="54" customHeight="1" x14ac:dyDescent="0.25">
      <c r="A10" s="91">
        <v>2</v>
      </c>
      <c r="B10" s="91">
        <v>1</v>
      </c>
      <c r="C10" s="121" t="s">
        <v>301</v>
      </c>
      <c r="D10" s="91" t="s">
        <v>160</v>
      </c>
      <c r="E10" s="82" t="s">
        <v>161</v>
      </c>
      <c r="F10" s="82" t="s">
        <v>155</v>
      </c>
      <c r="G10" s="82" t="s">
        <v>162</v>
      </c>
      <c r="H10" s="82" t="s">
        <v>155</v>
      </c>
      <c r="I10" s="82" t="s">
        <v>88</v>
      </c>
      <c r="J10" s="25" t="s">
        <v>36</v>
      </c>
      <c r="K10" s="25"/>
      <c r="L10" s="25" t="s">
        <v>76</v>
      </c>
      <c r="M10" s="25">
        <v>16</v>
      </c>
      <c r="N10" s="25"/>
      <c r="O10" s="25"/>
      <c r="P10" s="25">
        <f t="shared" si="3"/>
        <v>0</v>
      </c>
      <c r="Q10" s="25"/>
      <c r="R10" s="25">
        <f t="shared" si="4"/>
        <v>0</v>
      </c>
      <c r="S10" s="25"/>
      <c r="T10" s="25">
        <f>S9*0.1</f>
        <v>0</v>
      </c>
      <c r="U10" s="25">
        <f t="shared" si="5"/>
        <v>16</v>
      </c>
      <c r="V10" s="91">
        <v>72</v>
      </c>
      <c r="W10" s="91">
        <v>9</v>
      </c>
      <c r="X10" s="25"/>
      <c r="Y10" s="25">
        <v>2</v>
      </c>
      <c r="Z10" s="25"/>
      <c r="AA10" s="25"/>
      <c r="AB10" s="25"/>
      <c r="AC10" s="25"/>
      <c r="AD10" s="25" t="s">
        <v>159</v>
      </c>
      <c r="AE10" s="25"/>
      <c r="AF10" s="25"/>
    </row>
    <row r="11" spans="1:32" ht="45" customHeight="1" x14ac:dyDescent="0.25">
      <c r="A11" s="123"/>
      <c r="B11" s="123"/>
      <c r="C11" s="128"/>
      <c r="D11" s="123"/>
      <c r="E11" s="25" t="s">
        <v>163</v>
      </c>
      <c r="F11" s="25" t="s">
        <v>164</v>
      </c>
      <c r="G11" s="25" t="s">
        <v>165</v>
      </c>
      <c r="H11" s="25" t="s">
        <v>47</v>
      </c>
      <c r="I11" s="25"/>
      <c r="J11" s="25" t="s">
        <v>48</v>
      </c>
      <c r="K11" s="25"/>
      <c r="L11" s="25"/>
      <c r="M11" s="25">
        <v>24</v>
      </c>
      <c r="N11" s="25"/>
      <c r="O11" s="25"/>
      <c r="P11" s="25">
        <f t="shared" si="3"/>
        <v>0</v>
      </c>
      <c r="Q11" s="25"/>
      <c r="R11" s="25">
        <f t="shared" si="4"/>
        <v>0</v>
      </c>
      <c r="S11" s="25"/>
      <c r="T11" s="25">
        <f>S9*0.1</f>
        <v>0</v>
      </c>
      <c r="U11" s="25">
        <f t="shared" si="5"/>
        <v>24</v>
      </c>
      <c r="V11" s="123"/>
      <c r="W11" s="123"/>
      <c r="X11" s="25"/>
      <c r="Y11" s="25">
        <v>3</v>
      </c>
      <c r="Z11" s="25"/>
      <c r="AA11" s="25"/>
      <c r="AB11" s="25"/>
      <c r="AC11" s="25"/>
      <c r="AD11" s="25" t="s">
        <v>166</v>
      </c>
      <c r="AE11" s="25"/>
      <c r="AF11" s="25"/>
    </row>
    <row r="12" spans="1:32" ht="54.75" customHeight="1" x14ac:dyDescent="0.25">
      <c r="A12" s="123"/>
      <c r="B12" s="123"/>
      <c r="C12" s="128"/>
      <c r="D12" s="123"/>
      <c r="E12" s="25" t="s">
        <v>167</v>
      </c>
      <c r="F12" s="25" t="s">
        <v>155</v>
      </c>
      <c r="G12" s="34" t="s">
        <v>168</v>
      </c>
      <c r="H12" s="25" t="s">
        <v>155</v>
      </c>
      <c r="I12" s="25" t="s">
        <v>88</v>
      </c>
      <c r="J12" s="25" t="s">
        <v>36</v>
      </c>
      <c r="K12" s="25" t="s">
        <v>37</v>
      </c>
      <c r="L12" s="25"/>
      <c r="M12" s="25">
        <v>16</v>
      </c>
      <c r="N12" s="25"/>
      <c r="O12" s="25"/>
      <c r="P12" s="25">
        <f t="shared" si="3"/>
        <v>0</v>
      </c>
      <c r="Q12" s="25"/>
      <c r="R12" s="25">
        <f t="shared" si="4"/>
        <v>0</v>
      </c>
      <c r="S12" s="25"/>
      <c r="T12" s="25">
        <v>0</v>
      </c>
      <c r="U12" s="25">
        <f t="shared" si="5"/>
        <v>16</v>
      </c>
      <c r="V12" s="123"/>
      <c r="W12" s="123"/>
      <c r="X12" s="25"/>
      <c r="Y12" s="25">
        <v>2</v>
      </c>
      <c r="Z12" s="25"/>
      <c r="AA12" s="25"/>
      <c r="AB12" s="25"/>
      <c r="AC12" s="25"/>
      <c r="AD12" s="25" t="s">
        <v>159</v>
      </c>
      <c r="AE12" s="25"/>
      <c r="AF12" s="25"/>
    </row>
    <row r="13" spans="1:32" ht="45" customHeight="1" x14ac:dyDescent="0.25">
      <c r="A13" s="123"/>
      <c r="B13" s="123"/>
      <c r="C13" s="128"/>
      <c r="D13" s="123"/>
      <c r="E13" s="25" t="s">
        <v>169</v>
      </c>
      <c r="F13" s="25" t="s">
        <v>170</v>
      </c>
      <c r="G13" s="34" t="s">
        <v>171</v>
      </c>
      <c r="H13" s="25" t="s">
        <v>170</v>
      </c>
      <c r="I13" s="25" t="s">
        <v>75</v>
      </c>
      <c r="J13" s="25" t="s">
        <v>140</v>
      </c>
      <c r="K13" s="25"/>
      <c r="L13" s="25"/>
      <c r="M13" s="25">
        <v>8</v>
      </c>
      <c r="N13" s="25"/>
      <c r="O13" s="25"/>
      <c r="P13" s="25">
        <f t="shared" si="3"/>
        <v>0</v>
      </c>
      <c r="Q13" s="25"/>
      <c r="R13" s="25">
        <f t="shared" si="4"/>
        <v>0</v>
      </c>
      <c r="S13" s="25"/>
      <c r="T13" s="25">
        <v>0</v>
      </c>
      <c r="U13" s="25">
        <f t="shared" si="5"/>
        <v>8</v>
      </c>
      <c r="V13" s="123"/>
      <c r="W13" s="123"/>
      <c r="X13" s="25"/>
      <c r="Y13" s="25">
        <v>1</v>
      </c>
      <c r="Z13" s="25"/>
      <c r="AA13" s="25"/>
      <c r="AB13" s="25"/>
      <c r="AC13" s="25"/>
      <c r="AD13" s="25" t="s">
        <v>166</v>
      </c>
      <c r="AE13" s="25"/>
      <c r="AF13" s="25"/>
    </row>
    <row r="14" spans="1:32" ht="84" customHeight="1" x14ac:dyDescent="0.25">
      <c r="A14" s="92"/>
      <c r="B14" s="92"/>
      <c r="C14" s="122"/>
      <c r="D14" s="92"/>
      <c r="E14" s="25" t="s">
        <v>172</v>
      </c>
      <c r="F14" s="25" t="s">
        <v>47</v>
      </c>
      <c r="G14" s="25" t="s">
        <v>281</v>
      </c>
      <c r="H14" s="25" t="s">
        <v>47</v>
      </c>
      <c r="I14" s="25" t="s">
        <v>75</v>
      </c>
      <c r="J14" s="25" t="s">
        <v>36</v>
      </c>
      <c r="K14" s="25"/>
      <c r="L14" s="25"/>
      <c r="M14" s="25">
        <v>8</v>
      </c>
      <c r="N14" s="25"/>
      <c r="O14" s="25"/>
      <c r="P14" s="25"/>
      <c r="Q14" s="25"/>
      <c r="R14" s="25"/>
      <c r="S14" s="25"/>
      <c r="T14" s="25"/>
      <c r="U14" s="25">
        <v>8</v>
      </c>
      <c r="V14" s="92"/>
      <c r="W14" s="92"/>
      <c r="X14" s="25"/>
      <c r="Y14" s="25">
        <v>1</v>
      </c>
      <c r="Z14" s="25"/>
      <c r="AA14" s="25"/>
      <c r="AB14" s="25"/>
      <c r="AC14" s="25"/>
      <c r="AD14" s="25" t="s">
        <v>159</v>
      </c>
      <c r="AE14" s="25"/>
      <c r="AF14" s="25"/>
    </row>
    <row r="15" spans="1:32" ht="52.5" customHeight="1" x14ac:dyDescent="0.25">
      <c r="A15" s="100">
        <v>2</v>
      </c>
      <c r="B15" s="100">
        <v>1</v>
      </c>
      <c r="C15" s="134" t="s">
        <v>302</v>
      </c>
      <c r="D15" s="100" t="s">
        <v>303</v>
      </c>
      <c r="E15" s="8" t="s">
        <v>173</v>
      </c>
      <c r="F15" s="8" t="s">
        <v>94</v>
      </c>
      <c r="G15" s="8" t="s">
        <v>95</v>
      </c>
      <c r="H15" s="8" t="s">
        <v>94</v>
      </c>
      <c r="I15" s="8" t="s">
        <v>88</v>
      </c>
      <c r="J15" s="8" t="s">
        <v>36</v>
      </c>
      <c r="K15" s="8"/>
      <c r="L15" s="8" t="s">
        <v>76</v>
      </c>
      <c r="M15" s="8">
        <v>16</v>
      </c>
      <c r="N15" s="8"/>
      <c r="O15" s="8"/>
      <c r="P15" s="8">
        <f t="shared" ref="P15:P16" si="6">SUM(O15)</f>
        <v>0</v>
      </c>
      <c r="Q15" s="8"/>
      <c r="R15" s="8">
        <f t="shared" ref="R15:R16" si="7">Q15*0.5</f>
        <v>0</v>
      </c>
      <c r="S15" s="8"/>
      <c r="T15" s="8">
        <f>S16*0.1</f>
        <v>0</v>
      </c>
      <c r="U15" s="8">
        <f t="shared" ref="U15:U16" si="8">SUM(R15+P15+N15+M15)</f>
        <v>16</v>
      </c>
      <c r="V15" s="100">
        <v>56</v>
      </c>
      <c r="W15" s="100">
        <v>7</v>
      </c>
      <c r="X15" s="8"/>
      <c r="Y15" s="8">
        <v>2</v>
      </c>
      <c r="Z15" s="8"/>
      <c r="AA15" s="8"/>
      <c r="AB15" s="8"/>
      <c r="AC15" s="8"/>
      <c r="AD15" s="8" t="s">
        <v>159</v>
      </c>
      <c r="AE15" s="8"/>
      <c r="AF15" s="8"/>
    </row>
    <row r="16" spans="1:32" ht="51.75" customHeight="1" x14ac:dyDescent="0.25">
      <c r="A16" s="101"/>
      <c r="B16" s="101"/>
      <c r="C16" s="115"/>
      <c r="D16" s="101"/>
      <c r="E16" s="8" t="s">
        <v>96</v>
      </c>
      <c r="F16" s="8" t="s">
        <v>94</v>
      </c>
      <c r="G16" s="8" t="s">
        <v>174</v>
      </c>
      <c r="H16" s="8" t="s">
        <v>94</v>
      </c>
      <c r="I16" s="8" t="s">
        <v>88</v>
      </c>
      <c r="J16" s="8" t="s">
        <v>36</v>
      </c>
      <c r="K16" s="8" t="s">
        <v>37</v>
      </c>
      <c r="L16" s="8" t="s">
        <v>76</v>
      </c>
      <c r="M16" s="8">
        <v>8</v>
      </c>
      <c r="N16" s="8"/>
      <c r="O16" s="8"/>
      <c r="P16" s="8">
        <f t="shared" si="6"/>
        <v>0</v>
      </c>
      <c r="Q16" s="8"/>
      <c r="R16" s="8">
        <f t="shared" si="7"/>
        <v>0</v>
      </c>
      <c r="S16" s="8"/>
      <c r="T16" s="8">
        <f>S18*0.1</f>
        <v>0</v>
      </c>
      <c r="U16" s="8">
        <f t="shared" si="8"/>
        <v>8</v>
      </c>
      <c r="V16" s="101"/>
      <c r="W16" s="101"/>
      <c r="X16" s="8"/>
      <c r="Y16" s="8">
        <v>1</v>
      </c>
      <c r="Z16" s="8"/>
      <c r="AA16" s="8"/>
      <c r="AB16" s="8"/>
      <c r="AC16" s="8"/>
      <c r="AD16" s="8" t="s">
        <v>159</v>
      </c>
      <c r="AE16" s="8"/>
      <c r="AF16" s="8"/>
    </row>
    <row r="17" spans="1:32" ht="58.5" customHeight="1" x14ac:dyDescent="0.25">
      <c r="A17" s="101"/>
      <c r="B17" s="101"/>
      <c r="C17" s="115"/>
      <c r="D17" s="101"/>
      <c r="E17" s="8" t="s">
        <v>175</v>
      </c>
      <c r="F17" s="8" t="s">
        <v>94</v>
      </c>
      <c r="G17" s="8" t="s">
        <v>174</v>
      </c>
      <c r="H17" s="8" t="s">
        <v>94</v>
      </c>
      <c r="I17" s="8" t="s">
        <v>88</v>
      </c>
      <c r="J17" s="8" t="s">
        <v>36</v>
      </c>
      <c r="K17" s="8"/>
      <c r="L17" s="8" t="s">
        <v>76</v>
      </c>
      <c r="M17" s="8">
        <v>8</v>
      </c>
      <c r="N17" s="8"/>
      <c r="O17" s="8"/>
      <c r="P17" s="8"/>
      <c r="Q17" s="8"/>
      <c r="R17" s="8"/>
      <c r="S17" s="8"/>
      <c r="T17" s="8"/>
      <c r="U17" s="8">
        <v>8</v>
      </c>
      <c r="V17" s="101"/>
      <c r="W17" s="101"/>
      <c r="X17" s="8"/>
      <c r="Y17" s="8">
        <v>1</v>
      </c>
      <c r="Z17" s="8"/>
      <c r="AA17" s="8"/>
      <c r="AB17" s="8"/>
      <c r="AC17" s="8"/>
      <c r="AD17" s="8" t="s">
        <v>159</v>
      </c>
      <c r="AE17" s="8"/>
      <c r="AF17" s="8"/>
    </row>
    <row r="18" spans="1:32" ht="60" customHeight="1" x14ac:dyDescent="0.25">
      <c r="A18" s="101"/>
      <c r="B18" s="101"/>
      <c r="C18" s="115"/>
      <c r="D18" s="101"/>
      <c r="E18" s="8" t="s">
        <v>176</v>
      </c>
      <c r="F18" s="8" t="s">
        <v>94</v>
      </c>
      <c r="G18" s="8" t="s">
        <v>177</v>
      </c>
      <c r="H18" s="8" t="s">
        <v>94</v>
      </c>
      <c r="I18" s="8" t="s">
        <v>88</v>
      </c>
      <c r="J18" s="8" t="s">
        <v>125</v>
      </c>
      <c r="K18" s="8"/>
      <c r="L18" s="8"/>
      <c r="M18" s="8">
        <v>8</v>
      </c>
      <c r="N18" s="8"/>
      <c r="O18" s="8"/>
      <c r="P18" s="8">
        <f>SUM(O18)</f>
        <v>0</v>
      </c>
      <c r="Q18" s="8"/>
      <c r="R18" s="8">
        <f>Q18*0.5</f>
        <v>0</v>
      </c>
      <c r="S18" s="8"/>
      <c r="T18" s="8">
        <v>0</v>
      </c>
      <c r="U18" s="8">
        <f>SUM(R18+P18+N18+M18)</f>
        <v>8</v>
      </c>
      <c r="V18" s="101"/>
      <c r="W18" s="101"/>
      <c r="X18" s="8"/>
      <c r="Y18" s="8">
        <v>1</v>
      </c>
      <c r="Z18" s="8"/>
      <c r="AA18" s="8"/>
      <c r="AB18" s="8"/>
      <c r="AC18" s="8"/>
      <c r="AD18" s="8" t="s">
        <v>159</v>
      </c>
      <c r="AE18" s="8"/>
      <c r="AF18" s="8"/>
    </row>
    <row r="19" spans="1:32" ht="60" customHeight="1" x14ac:dyDescent="0.25">
      <c r="A19" s="101"/>
      <c r="B19" s="101"/>
      <c r="C19" s="115"/>
      <c r="D19" s="101"/>
      <c r="E19" s="8" t="s">
        <v>178</v>
      </c>
      <c r="F19" s="8" t="s">
        <v>179</v>
      </c>
      <c r="G19" s="86" t="s">
        <v>41</v>
      </c>
      <c r="H19" s="8"/>
      <c r="I19" s="8"/>
      <c r="J19" s="8" t="s">
        <v>42</v>
      </c>
      <c r="K19" s="8"/>
      <c r="L19" s="8"/>
      <c r="M19" s="8">
        <v>8</v>
      </c>
      <c r="N19" s="8"/>
      <c r="O19" s="8"/>
      <c r="P19" s="8"/>
      <c r="Q19" s="8"/>
      <c r="R19" s="8"/>
      <c r="S19" s="8"/>
      <c r="T19" s="8"/>
      <c r="U19" s="8">
        <v>8</v>
      </c>
      <c r="V19" s="101"/>
      <c r="W19" s="101"/>
      <c r="X19" s="8"/>
      <c r="Y19" s="8">
        <v>1</v>
      </c>
      <c r="Z19" s="8"/>
      <c r="AA19" s="8"/>
      <c r="AB19" s="8"/>
      <c r="AC19" s="8"/>
      <c r="AD19" s="8" t="s">
        <v>159</v>
      </c>
      <c r="AE19" s="8"/>
      <c r="AF19" s="8"/>
    </row>
    <row r="20" spans="1:32" ht="39.75" customHeight="1" x14ac:dyDescent="0.25">
      <c r="A20" s="102"/>
      <c r="B20" s="102"/>
      <c r="C20" s="116"/>
      <c r="D20" s="102"/>
      <c r="E20" s="8" t="s">
        <v>180</v>
      </c>
      <c r="F20" s="8" t="s">
        <v>94</v>
      </c>
      <c r="G20" s="8" t="s">
        <v>330</v>
      </c>
      <c r="H20" s="8" t="s">
        <v>181</v>
      </c>
      <c r="I20" s="8" t="s">
        <v>81</v>
      </c>
      <c r="J20" s="8" t="s">
        <v>36</v>
      </c>
      <c r="K20" s="8"/>
      <c r="L20" s="8"/>
      <c r="M20" s="8">
        <v>8</v>
      </c>
      <c r="N20" s="8"/>
      <c r="O20" s="8"/>
      <c r="P20" s="8"/>
      <c r="Q20" s="8"/>
      <c r="R20" s="8"/>
      <c r="S20" s="8"/>
      <c r="T20" s="8"/>
      <c r="U20" s="8">
        <v>8</v>
      </c>
      <c r="V20" s="102"/>
      <c r="W20" s="102"/>
      <c r="X20" s="8"/>
      <c r="Y20" s="8">
        <v>1</v>
      </c>
      <c r="Z20" s="8"/>
      <c r="AA20" s="8"/>
      <c r="AB20" s="8"/>
      <c r="AC20" s="8"/>
      <c r="AD20" s="8" t="s">
        <v>182</v>
      </c>
      <c r="AE20" s="8"/>
      <c r="AF20" s="8"/>
    </row>
    <row r="21" spans="1:32" ht="60" customHeight="1" x14ac:dyDescent="0.25">
      <c r="A21" s="91">
        <v>2</v>
      </c>
      <c r="B21" s="91">
        <v>2</v>
      </c>
      <c r="C21" s="121" t="s">
        <v>304</v>
      </c>
      <c r="D21" s="91" t="s">
        <v>183</v>
      </c>
      <c r="E21" s="25" t="s">
        <v>184</v>
      </c>
      <c r="F21" s="25" t="s">
        <v>47</v>
      </c>
      <c r="G21" s="25" t="s">
        <v>185</v>
      </c>
      <c r="H21" s="25" t="s">
        <v>186</v>
      </c>
      <c r="I21" s="25" t="s">
        <v>81</v>
      </c>
      <c r="J21" s="34" t="s">
        <v>36</v>
      </c>
      <c r="K21" s="25"/>
      <c r="L21" s="25"/>
      <c r="M21" s="25">
        <v>24</v>
      </c>
      <c r="N21" s="25"/>
      <c r="O21" s="25"/>
      <c r="P21" s="25">
        <f t="shared" ref="P21:P25" si="9">SUM(O21)</f>
        <v>0</v>
      </c>
      <c r="Q21" s="25"/>
      <c r="R21" s="25">
        <f t="shared" ref="R21:R25" si="10">Q21*0.5</f>
        <v>0</v>
      </c>
      <c r="S21" s="25"/>
      <c r="T21" s="25">
        <f t="shared" ref="T21:T22" si="11">S22*0.1</f>
        <v>0</v>
      </c>
      <c r="U21" s="25">
        <f t="shared" ref="U21:U25" si="12">SUM(R21+P21+N21+M21)</f>
        <v>24</v>
      </c>
      <c r="V21" s="91">
        <v>48</v>
      </c>
      <c r="W21" s="91">
        <v>6</v>
      </c>
      <c r="X21" s="25"/>
      <c r="Y21" s="25">
        <v>3</v>
      </c>
      <c r="Z21" s="25"/>
      <c r="AA21" s="25"/>
      <c r="AB21" s="25"/>
      <c r="AC21" s="25"/>
      <c r="AD21" s="25" t="s">
        <v>159</v>
      </c>
      <c r="AE21" s="25"/>
      <c r="AF21" s="25"/>
    </row>
    <row r="22" spans="1:32" ht="44.25" customHeight="1" x14ac:dyDescent="0.25">
      <c r="A22" s="123"/>
      <c r="B22" s="123"/>
      <c r="C22" s="128"/>
      <c r="D22" s="123"/>
      <c r="E22" s="10" t="s">
        <v>187</v>
      </c>
      <c r="F22" s="10" t="s">
        <v>186</v>
      </c>
      <c r="G22" s="10" t="s">
        <v>188</v>
      </c>
      <c r="H22" s="10" t="s">
        <v>186</v>
      </c>
      <c r="I22" s="10" t="s">
        <v>81</v>
      </c>
      <c r="J22" s="10" t="s">
        <v>36</v>
      </c>
      <c r="K22" s="10" t="s">
        <v>37</v>
      </c>
      <c r="L22" s="25"/>
      <c r="M22" s="25">
        <v>8</v>
      </c>
      <c r="N22" s="25"/>
      <c r="O22" s="25"/>
      <c r="P22" s="25">
        <f t="shared" si="9"/>
        <v>0</v>
      </c>
      <c r="Q22" s="25"/>
      <c r="R22" s="25">
        <f t="shared" si="10"/>
        <v>0</v>
      </c>
      <c r="S22" s="25"/>
      <c r="T22" s="25">
        <f t="shared" si="11"/>
        <v>0</v>
      </c>
      <c r="U22" s="10">
        <f t="shared" si="12"/>
        <v>8</v>
      </c>
      <c r="V22" s="123"/>
      <c r="W22" s="123"/>
      <c r="X22" s="25"/>
      <c r="Y22" s="10">
        <v>1</v>
      </c>
      <c r="Z22" s="25"/>
      <c r="AA22" s="25"/>
      <c r="AB22" s="25"/>
      <c r="AC22" s="25"/>
      <c r="AD22" s="25" t="s">
        <v>189</v>
      </c>
      <c r="AE22" s="25"/>
      <c r="AF22" s="25"/>
    </row>
    <row r="23" spans="1:32" ht="53.25" customHeight="1" x14ac:dyDescent="0.25">
      <c r="A23" s="92"/>
      <c r="B23" s="92"/>
      <c r="C23" s="122"/>
      <c r="D23" s="92"/>
      <c r="E23" s="72" t="s">
        <v>190</v>
      </c>
      <c r="F23" s="25" t="s">
        <v>186</v>
      </c>
      <c r="G23" s="25" t="s">
        <v>191</v>
      </c>
      <c r="H23" s="25" t="s">
        <v>186</v>
      </c>
      <c r="I23" s="25" t="s">
        <v>52</v>
      </c>
      <c r="J23" s="25" t="s">
        <v>36</v>
      </c>
      <c r="K23" s="25"/>
      <c r="L23" s="25"/>
      <c r="M23" s="25">
        <v>16</v>
      </c>
      <c r="N23" s="25"/>
      <c r="O23" s="25"/>
      <c r="P23" s="25">
        <f t="shared" si="9"/>
        <v>0</v>
      </c>
      <c r="Q23" s="25"/>
      <c r="R23" s="25">
        <f t="shared" si="10"/>
        <v>0</v>
      </c>
      <c r="S23" s="25"/>
      <c r="T23" s="25" t="e">
        <f>NA()</f>
        <v>#N/A</v>
      </c>
      <c r="U23" s="25">
        <f t="shared" si="12"/>
        <v>16</v>
      </c>
      <c r="V23" s="92"/>
      <c r="W23" s="92"/>
      <c r="X23" s="25"/>
      <c r="Y23" s="25">
        <v>2</v>
      </c>
      <c r="Z23" s="25"/>
      <c r="AA23" s="25"/>
      <c r="AB23" s="25"/>
      <c r="AC23" s="25"/>
      <c r="AD23" s="25" t="s">
        <v>159</v>
      </c>
      <c r="AE23" s="25"/>
      <c r="AF23" s="25"/>
    </row>
    <row r="24" spans="1:32" ht="36.75" customHeight="1" x14ac:dyDescent="0.25">
      <c r="A24" s="100">
        <v>2</v>
      </c>
      <c r="B24" s="100">
        <v>2</v>
      </c>
      <c r="C24" s="134" t="s">
        <v>305</v>
      </c>
      <c r="D24" s="100" t="s">
        <v>192</v>
      </c>
      <c r="E24" s="8" t="s">
        <v>193</v>
      </c>
      <c r="F24" s="8" t="s">
        <v>194</v>
      </c>
      <c r="G24" s="8" t="s">
        <v>195</v>
      </c>
      <c r="H24" s="8" t="s">
        <v>194</v>
      </c>
      <c r="I24" s="8" t="s">
        <v>75</v>
      </c>
      <c r="J24" s="8" t="s">
        <v>36</v>
      </c>
      <c r="K24" s="8"/>
      <c r="L24" s="8"/>
      <c r="M24" s="8">
        <v>16</v>
      </c>
      <c r="N24" s="8"/>
      <c r="O24" s="8"/>
      <c r="P24" s="8">
        <f t="shared" si="9"/>
        <v>0</v>
      </c>
      <c r="Q24" s="8"/>
      <c r="R24" s="8">
        <f t="shared" si="10"/>
        <v>0</v>
      </c>
      <c r="S24" s="8"/>
      <c r="T24" s="8">
        <f t="shared" ref="T24:T25" si="13">S25*0.1</f>
        <v>0</v>
      </c>
      <c r="U24" s="8">
        <f t="shared" si="12"/>
        <v>16</v>
      </c>
      <c r="V24" s="100">
        <v>64</v>
      </c>
      <c r="W24" s="100">
        <v>8</v>
      </c>
      <c r="X24" s="8">
        <v>2</v>
      </c>
      <c r="Y24" s="8"/>
      <c r="Z24" s="8"/>
      <c r="AA24" s="8"/>
      <c r="AB24" s="8"/>
      <c r="AC24" s="8"/>
      <c r="AD24" s="8" t="s">
        <v>196</v>
      </c>
      <c r="AE24" s="8"/>
      <c r="AF24" s="8"/>
    </row>
    <row r="25" spans="1:32" ht="33" customHeight="1" x14ac:dyDescent="0.25">
      <c r="A25" s="101"/>
      <c r="B25" s="101"/>
      <c r="C25" s="115"/>
      <c r="D25" s="101"/>
      <c r="E25" s="100" t="s">
        <v>197</v>
      </c>
      <c r="F25" s="100" t="s">
        <v>194</v>
      </c>
      <c r="G25" s="100" t="s">
        <v>195</v>
      </c>
      <c r="H25" s="100" t="s">
        <v>194</v>
      </c>
      <c r="I25" s="100" t="s">
        <v>75</v>
      </c>
      <c r="J25" s="100" t="s">
        <v>36</v>
      </c>
      <c r="K25" s="100"/>
      <c r="L25" s="100"/>
      <c r="M25" s="100">
        <v>8</v>
      </c>
      <c r="N25" s="100"/>
      <c r="O25" s="100"/>
      <c r="P25" s="100">
        <f t="shared" si="9"/>
        <v>0</v>
      </c>
      <c r="Q25" s="100"/>
      <c r="R25" s="100">
        <f t="shared" si="10"/>
        <v>0</v>
      </c>
      <c r="S25" s="100"/>
      <c r="T25" s="100">
        <f t="shared" si="13"/>
        <v>0</v>
      </c>
      <c r="U25" s="100">
        <f t="shared" si="12"/>
        <v>8</v>
      </c>
      <c r="V25" s="101"/>
      <c r="W25" s="101"/>
      <c r="X25" s="100"/>
      <c r="Y25" s="100">
        <v>1</v>
      </c>
      <c r="Z25" s="100"/>
      <c r="AA25" s="100"/>
      <c r="AB25" s="100"/>
      <c r="AC25" s="100"/>
      <c r="AD25" s="100" t="s">
        <v>198</v>
      </c>
      <c r="AE25" s="100"/>
      <c r="AF25" s="100"/>
    </row>
    <row r="26" spans="1:32" ht="21" customHeight="1" x14ac:dyDescent="0.25">
      <c r="A26" s="101"/>
      <c r="B26" s="101"/>
      <c r="C26" s="115"/>
      <c r="D26" s="101"/>
      <c r="E26" s="102"/>
      <c r="F26" s="102"/>
      <c r="G26" s="102"/>
      <c r="H26" s="102"/>
      <c r="I26" s="102"/>
      <c r="J26" s="102"/>
      <c r="K26" s="102"/>
      <c r="L26" s="143"/>
      <c r="M26" s="102"/>
      <c r="N26" s="102"/>
      <c r="O26" s="102"/>
      <c r="P26" s="102"/>
      <c r="Q26" s="102"/>
      <c r="R26" s="102"/>
      <c r="S26" s="102"/>
      <c r="T26" s="102"/>
      <c r="U26" s="102"/>
      <c r="V26" s="101"/>
      <c r="W26" s="101"/>
      <c r="X26" s="102"/>
      <c r="Y26" s="102"/>
      <c r="Z26" s="102"/>
      <c r="AA26" s="102"/>
      <c r="AB26" s="102"/>
      <c r="AC26" s="102"/>
      <c r="AD26" s="102"/>
      <c r="AE26" s="102"/>
      <c r="AF26" s="102"/>
    </row>
    <row r="27" spans="1:32" ht="49.5" customHeight="1" x14ac:dyDescent="0.25">
      <c r="A27" s="101"/>
      <c r="B27" s="101"/>
      <c r="C27" s="115"/>
      <c r="D27" s="101"/>
      <c r="E27" s="100" t="s">
        <v>199</v>
      </c>
      <c r="F27" s="8" t="s">
        <v>200</v>
      </c>
      <c r="G27" s="8" t="s">
        <v>201</v>
      </c>
      <c r="H27" s="8" t="s">
        <v>47</v>
      </c>
      <c r="I27" s="8"/>
      <c r="J27" s="8" t="s">
        <v>48</v>
      </c>
      <c r="K27" s="103"/>
      <c r="L27" s="57"/>
      <c r="M27" s="19">
        <v>4</v>
      </c>
      <c r="N27" s="100"/>
      <c r="O27" s="100"/>
      <c r="P27" s="100">
        <f>SUM(O27)</f>
        <v>0</v>
      </c>
      <c r="Q27" s="100"/>
      <c r="R27" s="100">
        <f>Q27*0.5</f>
        <v>0</v>
      </c>
      <c r="S27" s="100"/>
      <c r="T27" s="100">
        <f>S29*0.1</f>
        <v>0</v>
      </c>
      <c r="U27" s="8">
        <f>SUM(R27+P27+N27+M27)</f>
        <v>4</v>
      </c>
      <c r="V27" s="101"/>
      <c r="W27" s="101"/>
      <c r="X27" s="100"/>
      <c r="Y27" s="100"/>
      <c r="Z27" s="100">
        <v>1</v>
      </c>
      <c r="AA27" s="100"/>
      <c r="AB27" s="100"/>
      <c r="AC27" s="100"/>
      <c r="AD27" s="100" t="s">
        <v>64</v>
      </c>
      <c r="AE27" s="100"/>
      <c r="AF27" s="100"/>
    </row>
    <row r="28" spans="1:32" ht="49.5" customHeight="1" x14ac:dyDescent="0.25">
      <c r="A28" s="101"/>
      <c r="B28" s="101"/>
      <c r="C28" s="115"/>
      <c r="D28" s="101"/>
      <c r="E28" s="102"/>
      <c r="F28" s="8" t="s">
        <v>200</v>
      </c>
      <c r="G28" s="8" t="s">
        <v>202</v>
      </c>
      <c r="H28" s="8" t="s">
        <v>47</v>
      </c>
      <c r="I28" s="8"/>
      <c r="J28" s="8" t="s">
        <v>48</v>
      </c>
      <c r="K28" s="105"/>
      <c r="L28" s="32"/>
      <c r="M28" s="19">
        <v>4</v>
      </c>
      <c r="N28" s="102"/>
      <c r="O28" s="102"/>
      <c r="P28" s="102"/>
      <c r="Q28" s="102"/>
      <c r="R28" s="102"/>
      <c r="S28" s="102"/>
      <c r="T28" s="102"/>
      <c r="U28" s="8">
        <v>4</v>
      </c>
      <c r="V28" s="101"/>
      <c r="W28" s="101"/>
      <c r="X28" s="102"/>
      <c r="Y28" s="102"/>
      <c r="Z28" s="102"/>
      <c r="AA28" s="102"/>
      <c r="AB28" s="102"/>
      <c r="AC28" s="102"/>
      <c r="AD28" s="102"/>
      <c r="AE28" s="102"/>
      <c r="AF28" s="102"/>
    </row>
    <row r="29" spans="1:32" ht="57" customHeight="1" x14ac:dyDescent="0.25">
      <c r="A29" s="101"/>
      <c r="B29" s="101"/>
      <c r="C29" s="115"/>
      <c r="D29" s="101"/>
      <c r="E29" s="8" t="s">
        <v>203</v>
      </c>
      <c r="F29" s="8" t="s">
        <v>204</v>
      </c>
      <c r="G29" s="8" t="s">
        <v>205</v>
      </c>
      <c r="H29" s="8" t="s">
        <v>204</v>
      </c>
      <c r="I29" s="8" t="s">
        <v>75</v>
      </c>
      <c r="J29" s="8" t="s">
        <v>89</v>
      </c>
      <c r="K29" s="8" t="s">
        <v>37</v>
      </c>
      <c r="L29" s="58"/>
      <c r="M29" s="8">
        <v>8</v>
      </c>
      <c r="N29" s="8"/>
      <c r="O29" s="8"/>
      <c r="P29" s="8">
        <f t="shared" ref="P29:P31" si="14">SUM(O29)</f>
        <v>0</v>
      </c>
      <c r="Q29" s="8"/>
      <c r="R29" s="8">
        <f t="shared" ref="R29:R31" si="15">Q29*0.5</f>
        <v>0</v>
      </c>
      <c r="S29" s="8"/>
      <c r="T29" s="8">
        <f>S30*0.1</f>
        <v>0</v>
      </c>
      <c r="U29" s="8">
        <f t="shared" ref="U29:U31" si="16">SUM(R29+P29+N29+M29)</f>
        <v>8</v>
      </c>
      <c r="V29" s="101"/>
      <c r="W29" s="101"/>
      <c r="X29" s="8"/>
      <c r="Y29" s="8">
        <v>1</v>
      </c>
      <c r="Z29" s="8"/>
      <c r="AA29" s="8"/>
      <c r="AB29" s="8"/>
      <c r="AC29" s="8"/>
      <c r="AD29" s="8" t="s">
        <v>206</v>
      </c>
      <c r="AE29" s="8"/>
      <c r="AF29" s="8"/>
    </row>
    <row r="30" spans="1:32" ht="60" customHeight="1" x14ac:dyDescent="0.25">
      <c r="A30" s="101"/>
      <c r="B30" s="101"/>
      <c r="C30" s="115"/>
      <c r="D30" s="101"/>
      <c r="E30" s="8" t="s">
        <v>207</v>
      </c>
      <c r="F30" s="8" t="s">
        <v>204</v>
      </c>
      <c r="G30" s="86" t="s">
        <v>41</v>
      </c>
      <c r="H30" s="8"/>
      <c r="I30" s="8"/>
      <c r="J30" s="8" t="s">
        <v>42</v>
      </c>
      <c r="K30" s="8"/>
      <c r="L30" s="8"/>
      <c r="M30" s="8">
        <v>8</v>
      </c>
      <c r="N30" s="8"/>
      <c r="O30" s="8"/>
      <c r="P30" s="8">
        <f t="shared" si="14"/>
        <v>0</v>
      </c>
      <c r="Q30" s="8"/>
      <c r="R30" s="8">
        <f t="shared" si="15"/>
        <v>0</v>
      </c>
      <c r="S30" s="8"/>
      <c r="T30" s="8">
        <f>S33*0.1</f>
        <v>0</v>
      </c>
      <c r="U30" s="8">
        <f t="shared" si="16"/>
        <v>8</v>
      </c>
      <c r="V30" s="101"/>
      <c r="W30" s="101"/>
      <c r="X30" s="8"/>
      <c r="Y30" s="8">
        <v>1</v>
      </c>
      <c r="Z30" s="8"/>
      <c r="AA30" s="8"/>
      <c r="AB30" s="8"/>
      <c r="AC30" s="8"/>
      <c r="AD30" s="8" t="s">
        <v>206</v>
      </c>
      <c r="AE30" s="8"/>
      <c r="AF30" s="8"/>
    </row>
    <row r="31" spans="1:32" ht="60" customHeight="1" x14ac:dyDescent="0.25">
      <c r="A31" s="102"/>
      <c r="B31" s="102"/>
      <c r="C31" s="116"/>
      <c r="D31" s="102"/>
      <c r="E31" s="8" t="s">
        <v>208</v>
      </c>
      <c r="F31" s="8" t="s">
        <v>209</v>
      </c>
      <c r="G31" s="86" t="s">
        <v>41</v>
      </c>
      <c r="H31" s="8"/>
      <c r="I31" s="8"/>
      <c r="J31" s="8" t="s">
        <v>42</v>
      </c>
      <c r="K31" s="8"/>
      <c r="L31" s="8"/>
      <c r="M31" s="8">
        <v>16</v>
      </c>
      <c r="N31" s="8"/>
      <c r="O31" s="8"/>
      <c r="P31" s="8">
        <f t="shared" si="14"/>
        <v>0</v>
      </c>
      <c r="Q31" s="8"/>
      <c r="R31" s="8">
        <f t="shared" si="15"/>
        <v>0</v>
      </c>
      <c r="S31" s="8"/>
      <c r="T31" s="8">
        <v>0</v>
      </c>
      <c r="U31" s="8">
        <f t="shared" si="16"/>
        <v>16</v>
      </c>
      <c r="V31" s="102"/>
      <c r="W31" s="102"/>
      <c r="X31" s="8"/>
      <c r="Y31" s="8">
        <v>2</v>
      </c>
      <c r="Z31" s="8"/>
      <c r="AA31" s="8"/>
      <c r="AB31" s="8"/>
      <c r="AC31" s="8"/>
      <c r="AD31" s="8" t="s">
        <v>159</v>
      </c>
      <c r="AE31" s="8"/>
      <c r="AF31" s="8"/>
    </row>
    <row r="32" spans="1:32" ht="45" customHeight="1" x14ac:dyDescent="0.25">
      <c r="A32" s="124">
        <v>2</v>
      </c>
      <c r="B32" s="124">
        <v>2</v>
      </c>
      <c r="C32" s="135" t="s">
        <v>307</v>
      </c>
      <c r="D32" s="124" t="s">
        <v>306</v>
      </c>
      <c r="E32" s="62" t="s">
        <v>210</v>
      </c>
      <c r="F32" s="124" t="s">
        <v>47</v>
      </c>
      <c r="G32" s="10" t="s">
        <v>340</v>
      </c>
      <c r="H32" s="10" t="s">
        <v>47</v>
      </c>
      <c r="I32" s="10" t="s">
        <v>75</v>
      </c>
      <c r="J32" s="10" t="s">
        <v>341</v>
      </c>
      <c r="K32" s="10"/>
      <c r="L32" s="10"/>
      <c r="M32" s="10"/>
      <c r="N32" s="10">
        <v>50</v>
      </c>
      <c r="O32" s="10"/>
      <c r="P32" s="62"/>
      <c r="Q32" s="10"/>
      <c r="R32" s="10"/>
      <c r="S32" s="10"/>
      <c r="T32" s="10"/>
      <c r="U32" s="10">
        <v>50</v>
      </c>
      <c r="V32" s="124">
        <v>525</v>
      </c>
      <c r="W32" s="124">
        <v>21</v>
      </c>
      <c r="X32" s="10"/>
      <c r="Y32" s="10">
        <v>2</v>
      </c>
      <c r="Z32" s="10"/>
      <c r="AA32" s="10"/>
      <c r="AB32" s="10"/>
      <c r="AC32" s="10"/>
      <c r="AD32" s="124" t="s">
        <v>108</v>
      </c>
      <c r="AE32" s="10"/>
      <c r="AF32" s="10"/>
    </row>
    <row r="33" spans="1:32" ht="45" customHeight="1" x14ac:dyDescent="0.25">
      <c r="A33" s="123"/>
      <c r="B33" s="123"/>
      <c r="C33" s="136"/>
      <c r="D33" s="149"/>
      <c r="E33" s="73" t="s">
        <v>108</v>
      </c>
      <c r="F33" s="148"/>
      <c r="G33" s="10" t="s">
        <v>99</v>
      </c>
      <c r="H33" s="10" t="s">
        <v>47</v>
      </c>
      <c r="I33" s="10"/>
      <c r="J33" s="10" t="s">
        <v>48</v>
      </c>
      <c r="K33" s="10" t="s">
        <v>37</v>
      </c>
      <c r="L33" s="10"/>
      <c r="M33" s="10"/>
      <c r="N33" s="10"/>
      <c r="O33" s="10">
        <v>450</v>
      </c>
      <c r="P33" s="62">
        <v>450</v>
      </c>
      <c r="Q33" s="10"/>
      <c r="R33" s="10">
        <f>Q33*0.5</f>
        <v>0</v>
      </c>
      <c r="S33" s="10"/>
      <c r="T33" s="10">
        <v>0</v>
      </c>
      <c r="U33" s="10">
        <v>450</v>
      </c>
      <c r="V33" s="123"/>
      <c r="W33" s="123"/>
      <c r="X33" s="10"/>
      <c r="Y33" s="10">
        <v>18</v>
      </c>
      <c r="Z33" s="10"/>
      <c r="AA33" s="10"/>
      <c r="AB33" s="10"/>
      <c r="AC33" s="10"/>
      <c r="AD33" s="123"/>
      <c r="AE33" s="10"/>
      <c r="AF33" s="10"/>
    </row>
    <row r="34" spans="1:32" ht="46.5" customHeight="1" x14ac:dyDescent="0.25">
      <c r="A34" s="144"/>
      <c r="B34" s="144"/>
      <c r="C34" s="137"/>
      <c r="D34" s="149"/>
      <c r="E34" s="74" t="s">
        <v>275</v>
      </c>
      <c r="F34" s="148"/>
      <c r="G34" s="10" t="s">
        <v>106</v>
      </c>
      <c r="H34" s="10" t="s">
        <v>47</v>
      </c>
      <c r="I34" s="10" t="s">
        <v>81</v>
      </c>
      <c r="J34" s="10" t="s">
        <v>107</v>
      </c>
      <c r="K34" s="10"/>
      <c r="L34" s="10"/>
      <c r="M34" s="10"/>
      <c r="N34" s="10">
        <v>25</v>
      </c>
      <c r="O34" s="10"/>
      <c r="P34" s="62"/>
      <c r="Q34" s="10"/>
      <c r="R34" s="10"/>
      <c r="S34" s="10"/>
      <c r="T34" s="10"/>
      <c r="U34" s="10">
        <v>25</v>
      </c>
      <c r="V34" s="144"/>
      <c r="W34" s="144"/>
      <c r="X34" s="10"/>
      <c r="Y34" s="10">
        <v>1</v>
      </c>
      <c r="Z34" s="10"/>
      <c r="AA34" s="10"/>
      <c r="AB34" s="10"/>
      <c r="AC34" s="10"/>
      <c r="AD34" s="144"/>
      <c r="AE34" s="10"/>
      <c r="AF34" s="10"/>
    </row>
    <row r="35" spans="1:32" ht="56.25" customHeight="1" x14ac:dyDescent="0.25">
      <c r="A35" s="100">
        <v>2</v>
      </c>
      <c r="B35" s="100">
        <v>2</v>
      </c>
      <c r="C35" s="134" t="s">
        <v>308</v>
      </c>
      <c r="D35" s="100" t="s">
        <v>309</v>
      </c>
      <c r="E35" s="58" t="s">
        <v>211</v>
      </c>
      <c r="F35" s="8" t="s">
        <v>204</v>
      </c>
      <c r="G35" s="86" t="s">
        <v>41</v>
      </c>
      <c r="H35" s="8"/>
      <c r="I35" s="8"/>
      <c r="J35" s="8" t="s">
        <v>42</v>
      </c>
      <c r="K35" s="8"/>
      <c r="L35" s="8"/>
      <c r="M35" s="8">
        <v>8</v>
      </c>
      <c r="N35" s="8"/>
      <c r="O35" s="8"/>
      <c r="P35" s="8"/>
      <c r="Q35" s="8"/>
      <c r="R35" s="8"/>
      <c r="S35" s="8"/>
      <c r="T35" s="8"/>
      <c r="U35" s="8">
        <v>8</v>
      </c>
      <c r="V35" s="100">
        <v>32</v>
      </c>
      <c r="W35" s="100">
        <v>4</v>
      </c>
      <c r="X35" s="8"/>
      <c r="Y35" s="8"/>
      <c r="Z35" s="8"/>
      <c r="AA35" s="8"/>
      <c r="AB35" s="8"/>
      <c r="AC35" s="8">
        <v>1</v>
      </c>
      <c r="AD35" s="8" t="s">
        <v>112</v>
      </c>
      <c r="AE35" s="8"/>
      <c r="AF35" s="8"/>
    </row>
    <row r="36" spans="1:32" ht="59.25" customHeight="1" x14ac:dyDescent="0.25">
      <c r="A36" s="101"/>
      <c r="B36" s="101"/>
      <c r="C36" s="115"/>
      <c r="D36" s="101"/>
      <c r="E36" s="8" t="s">
        <v>212</v>
      </c>
      <c r="F36" s="8" t="s">
        <v>47</v>
      </c>
      <c r="G36" s="8" t="s">
        <v>213</v>
      </c>
      <c r="H36" s="8" t="s">
        <v>86</v>
      </c>
      <c r="I36" s="8" t="s">
        <v>88</v>
      </c>
      <c r="J36" s="8" t="s">
        <v>89</v>
      </c>
      <c r="K36" s="8"/>
      <c r="L36" s="8" t="s">
        <v>76</v>
      </c>
      <c r="M36" s="8">
        <v>8</v>
      </c>
      <c r="N36" s="8"/>
      <c r="O36" s="8"/>
      <c r="P36" s="8">
        <f t="shared" ref="P36:P38" si="17">SUM(O36)</f>
        <v>0</v>
      </c>
      <c r="Q36" s="8"/>
      <c r="R36" s="8">
        <f t="shared" ref="R36:R38" si="18">Q36*0.5</f>
        <v>0</v>
      </c>
      <c r="S36" s="8"/>
      <c r="T36" s="8">
        <f>S37*0.1</f>
        <v>0</v>
      </c>
      <c r="U36" s="8">
        <f t="shared" ref="U36:U38" si="19">SUM(R36+P36+N36+M36)</f>
        <v>8</v>
      </c>
      <c r="V36" s="101"/>
      <c r="W36" s="101"/>
      <c r="X36" s="8"/>
      <c r="Y36" s="8"/>
      <c r="Z36" s="8"/>
      <c r="AA36" s="8"/>
      <c r="AB36" s="8"/>
      <c r="AC36" s="8">
        <v>1</v>
      </c>
      <c r="AD36" s="8" t="s">
        <v>112</v>
      </c>
      <c r="AE36" s="8"/>
      <c r="AF36" s="8"/>
    </row>
    <row r="37" spans="1:32" ht="74.25" customHeight="1" x14ac:dyDescent="0.25">
      <c r="A37" s="102"/>
      <c r="B37" s="102"/>
      <c r="C37" s="116"/>
      <c r="D37" s="102"/>
      <c r="E37" s="8" t="s">
        <v>116</v>
      </c>
      <c r="F37" s="8" t="s">
        <v>47</v>
      </c>
      <c r="G37" s="8" t="s">
        <v>99</v>
      </c>
      <c r="H37" s="8" t="s">
        <v>47</v>
      </c>
      <c r="I37" s="8"/>
      <c r="J37" s="8" t="s">
        <v>48</v>
      </c>
      <c r="K37" s="8" t="s">
        <v>37</v>
      </c>
      <c r="L37" s="8"/>
      <c r="M37" s="8"/>
      <c r="N37" s="8">
        <v>16</v>
      </c>
      <c r="O37" s="8"/>
      <c r="P37" s="8">
        <f t="shared" si="17"/>
        <v>0</v>
      </c>
      <c r="Q37" s="8"/>
      <c r="R37" s="8">
        <f t="shared" si="18"/>
        <v>0</v>
      </c>
      <c r="S37" s="8"/>
      <c r="T37" s="8"/>
      <c r="U37" s="8">
        <f t="shared" si="19"/>
        <v>16</v>
      </c>
      <c r="V37" s="102"/>
      <c r="W37" s="102"/>
      <c r="X37" s="8"/>
      <c r="Y37" s="8"/>
      <c r="Z37" s="8"/>
      <c r="AA37" s="8"/>
      <c r="AB37" s="8"/>
      <c r="AC37" s="8">
        <v>2</v>
      </c>
      <c r="AD37" s="8" t="s">
        <v>117</v>
      </c>
      <c r="AE37" s="8"/>
      <c r="AF37" s="8"/>
    </row>
    <row r="38" spans="1:32" ht="48" customHeight="1" x14ac:dyDescent="0.25">
      <c r="A38" s="25">
        <v>2</v>
      </c>
      <c r="B38" s="25">
        <v>2</v>
      </c>
      <c r="C38" s="25" t="s">
        <v>310</v>
      </c>
      <c r="D38" s="25" t="s">
        <v>311</v>
      </c>
      <c r="E38" s="25" t="s">
        <v>214</v>
      </c>
      <c r="F38" s="25" t="s">
        <v>47</v>
      </c>
      <c r="G38" s="25" t="s">
        <v>99</v>
      </c>
      <c r="H38" s="25" t="s">
        <v>47</v>
      </c>
      <c r="I38" s="25"/>
      <c r="J38" s="25" t="s">
        <v>48</v>
      </c>
      <c r="K38" s="25" t="s">
        <v>37</v>
      </c>
      <c r="L38" s="25"/>
      <c r="M38" s="25">
        <v>16</v>
      </c>
      <c r="N38" s="25"/>
      <c r="O38" s="25"/>
      <c r="P38" s="25">
        <f t="shared" si="17"/>
        <v>0</v>
      </c>
      <c r="Q38" s="25"/>
      <c r="R38" s="25">
        <f t="shared" si="18"/>
        <v>0</v>
      </c>
      <c r="S38" s="25"/>
      <c r="T38" s="25"/>
      <c r="U38" s="25">
        <f t="shared" si="19"/>
        <v>16</v>
      </c>
      <c r="V38" s="25">
        <v>16</v>
      </c>
      <c r="W38" s="25">
        <v>2</v>
      </c>
      <c r="X38" s="25"/>
      <c r="Y38" s="25"/>
      <c r="Z38" s="25"/>
      <c r="AA38" s="25">
        <v>2</v>
      </c>
      <c r="AB38" s="25"/>
      <c r="AC38" s="25"/>
      <c r="AD38" s="25" t="s">
        <v>120</v>
      </c>
      <c r="AE38" s="25"/>
      <c r="AF38" s="25"/>
    </row>
    <row r="39" spans="1:32" ht="15.7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3">
        <f>SUM(W5:W38)</f>
        <v>64</v>
      </c>
      <c r="X39" s="13">
        <f>SUM(X5:X38)</f>
        <v>7</v>
      </c>
      <c r="Y39" s="13">
        <f>SUM(Y5:Y38)</f>
        <v>50</v>
      </c>
      <c r="Z39" s="13">
        <f>SUM(Z5:Z38)</f>
        <v>1</v>
      </c>
      <c r="AA39" s="13">
        <f t="shared" ref="AA39:AC39" si="20">SUM(AA6:AA38)</f>
        <v>2</v>
      </c>
      <c r="AB39" s="13">
        <f t="shared" si="20"/>
        <v>0</v>
      </c>
      <c r="AC39" s="13">
        <f t="shared" si="20"/>
        <v>4</v>
      </c>
      <c r="AD39" s="11"/>
      <c r="AE39" s="11"/>
      <c r="AF39" s="11"/>
    </row>
    <row r="40" spans="1:32" ht="31.5" customHeight="1" x14ac:dyDescent="0.25">
      <c r="A40" s="2"/>
      <c r="B40" s="2"/>
      <c r="C40" s="2"/>
      <c r="D40" s="3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  <row r="992" spans="1:32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</row>
  </sheetData>
  <mergeCells count="118">
    <mergeCell ref="K25:K26"/>
    <mergeCell ref="V21:V23"/>
    <mergeCell ref="D32:D34"/>
    <mergeCell ref="V35:V37"/>
    <mergeCell ref="W35:W37"/>
    <mergeCell ref="N6:N8"/>
    <mergeCell ref="N25:N26"/>
    <mergeCell ref="O25:O26"/>
    <mergeCell ref="P25:P26"/>
    <mergeCell ref="Q25:Q26"/>
    <mergeCell ref="R25:R26"/>
    <mergeCell ref="T25:T26"/>
    <mergeCell ref="U25:U26"/>
    <mergeCell ref="V10:V14"/>
    <mergeCell ref="W10:W14"/>
    <mergeCell ref="V15:V20"/>
    <mergeCell ref="W15:W20"/>
    <mergeCell ref="W21:W23"/>
    <mergeCell ref="N27:N28"/>
    <mergeCell ref="O27:O28"/>
    <mergeCell ref="T27:T28"/>
    <mergeCell ref="K27:K28"/>
    <mergeCell ref="U7:U8"/>
    <mergeCell ref="A35:A37"/>
    <mergeCell ref="K6:K8"/>
    <mergeCell ref="A10:A14"/>
    <mergeCell ref="B10:B14"/>
    <mergeCell ref="D10:D14"/>
    <mergeCell ref="B15:B20"/>
    <mergeCell ref="D15:D20"/>
    <mergeCell ref="B35:B37"/>
    <mergeCell ref="D35:D37"/>
    <mergeCell ref="A15:A20"/>
    <mergeCell ref="A21:A23"/>
    <mergeCell ref="B21:B23"/>
    <mergeCell ref="D21:D23"/>
    <mergeCell ref="B24:B31"/>
    <mergeCell ref="D24:D31"/>
    <mergeCell ref="E27:E28"/>
    <mergeCell ref="A24:A31"/>
    <mergeCell ref="C5:C9"/>
    <mergeCell ref="C10:C14"/>
    <mergeCell ref="F32:F34"/>
    <mergeCell ref="E25:E26"/>
    <mergeCell ref="F25:F26"/>
    <mergeCell ref="A32:A34"/>
    <mergeCell ref="B32:B34"/>
    <mergeCell ref="AD32:AD34"/>
    <mergeCell ref="R27:R28"/>
    <mergeCell ref="S27:S28"/>
    <mergeCell ref="X27:X28"/>
    <mergeCell ref="Y27:Y28"/>
    <mergeCell ref="Z27:Z28"/>
    <mergeCell ref="AA27:AA28"/>
    <mergeCell ref="AB27:AB28"/>
    <mergeCell ref="V24:V31"/>
    <mergeCell ref="W24:W31"/>
    <mergeCell ref="V32:V34"/>
    <mergeCell ref="W32:W34"/>
    <mergeCell ref="AC27:AC28"/>
    <mergeCell ref="AD27:AD28"/>
    <mergeCell ref="AE27:AE28"/>
    <mergeCell ref="L25:L26"/>
    <mergeCell ref="M25:M26"/>
    <mergeCell ref="X25:X26"/>
    <mergeCell ref="Y25:Y26"/>
    <mergeCell ref="Z25:Z26"/>
    <mergeCell ref="AA25:AA26"/>
    <mergeCell ref="AB25:AB26"/>
    <mergeCell ref="AE25:AE26"/>
    <mergeCell ref="AF25:AF26"/>
    <mergeCell ref="A1:AF1"/>
    <mergeCell ref="N2:T2"/>
    <mergeCell ref="AE2:AF2"/>
    <mergeCell ref="B4:AD4"/>
    <mergeCell ref="A5:A9"/>
    <mergeCell ref="B5:B9"/>
    <mergeCell ref="D5:D9"/>
    <mergeCell ref="O6:O8"/>
    <mergeCell ref="P6:P8"/>
    <mergeCell ref="Q6:Q8"/>
    <mergeCell ref="R6:R8"/>
    <mergeCell ref="V5:V9"/>
    <mergeCell ref="W5:W9"/>
    <mergeCell ref="S6:S8"/>
    <mergeCell ref="T6:T8"/>
    <mergeCell ref="Y6:Y8"/>
    <mergeCell ref="Z6:Z8"/>
    <mergeCell ref="AA6:AA8"/>
    <mergeCell ref="M7:M8"/>
    <mergeCell ref="L7:L8"/>
    <mergeCell ref="AC25:AC26"/>
    <mergeCell ref="AD25:AD26"/>
    <mergeCell ref="J25:J26"/>
    <mergeCell ref="AF6:AF8"/>
    <mergeCell ref="AE6:AE8"/>
    <mergeCell ref="C32:C34"/>
    <mergeCell ref="C35:C37"/>
    <mergeCell ref="E7:E8"/>
    <mergeCell ref="F7:F8"/>
    <mergeCell ref="H7:H8"/>
    <mergeCell ref="I7:I8"/>
    <mergeCell ref="G7:G8"/>
    <mergeCell ref="G25:G26"/>
    <mergeCell ref="H25:H26"/>
    <mergeCell ref="I25:I26"/>
    <mergeCell ref="J7:J8"/>
    <mergeCell ref="X7:X8"/>
    <mergeCell ref="AB6:AB8"/>
    <mergeCell ref="AC6:AC8"/>
    <mergeCell ref="AD6:AD8"/>
    <mergeCell ref="C15:C20"/>
    <mergeCell ref="C21:C23"/>
    <mergeCell ref="C24:C31"/>
    <mergeCell ref="P27:P28"/>
    <mergeCell ref="Q27:Q28"/>
    <mergeCell ref="S25:S26"/>
    <mergeCell ref="AF27:AF28"/>
  </mergeCells>
  <pageMargins left="0.70866141732283472" right="0.70866141732283472" top="0.74803149606299213" bottom="0.74803149606299213" header="0" footer="0"/>
  <pageSetup scale="50" fitToWidth="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991"/>
  <sheetViews>
    <sheetView zoomScale="70" zoomScaleNormal="70" workbookViewId="0">
      <selection activeCell="J19" sqref="J19"/>
    </sheetView>
  </sheetViews>
  <sheetFormatPr defaultColWidth="14.42578125" defaultRowHeight="15" customHeight="1" x14ac:dyDescent="0.25"/>
  <cols>
    <col min="1" max="1" width="4.7109375" customWidth="1"/>
    <col min="2" max="2" width="5.140625" customWidth="1"/>
    <col min="3" max="3" width="6.85546875" style="21" customWidth="1"/>
    <col min="4" max="4" width="20.5703125" customWidth="1"/>
    <col min="5" max="5" width="21.42578125" customWidth="1"/>
    <col min="6" max="6" width="8.7109375" customWidth="1"/>
    <col min="7" max="7" width="18.42578125" customWidth="1"/>
    <col min="8" max="8" width="8.7109375" customWidth="1"/>
    <col min="10" max="10" width="7" customWidth="1"/>
    <col min="11" max="11" width="5.28515625" customWidth="1"/>
    <col min="12" max="12" width="6.7109375" customWidth="1"/>
    <col min="13" max="14" width="8.7109375" customWidth="1"/>
    <col min="15" max="16" width="5.42578125" customWidth="1"/>
    <col min="17" max="17" width="7" customWidth="1"/>
    <col min="18" max="18" width="4.42578125" customWidth="1"/>
    <col min="19" max="19" width="4.85546875" customWidth="1"/>
    <col min="20" max="20" width="7.5703125" customWidth="1"/>
    <col min="21" max="23" width="8.7109375" customWidth="1"/>
    <col min="24" max="24" width="7" customWidth="1"/>
    <col min="25" max="25" width="6.28515625" customWidth="1"/>
    <col min="26" max="26" width="5.85546875" customWidth="1"/>
    <col min="27" max="27" width="5.28515625" customWidth="1"/>
    <col min="28" max="29" width="6" customWidth="1"/>
    <col min="30" max="30" width="16.140625" customWidth="1"/>
    <col min="31" max="52" width="8.7109375" customWidth="1"/>
  </cols>
  <sheetData>
    <row r="1" spans="1:52" ht="18" customHeight="1" x14ac:dyDescent="0.25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7"/>
    </row>
    <row r="2" spans="1:52" ht="13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93" t="s">
        <v>1</v>
      </c>
      <c r="O2" s="94"/>
      <c r="P2" s="94"/>
      <c r="Q2" s="94"/>
      <c r="R2" s="94"/>
      <c r="S2" s="94"/>
      <c r="T2" s="95"/>
      <c r="U2" s="3"/>
      <c r="V2" s="3"/>
      <c r="W2" s="3"/>
      <c r="X2" s="3"/>
      <c r="Y2" s="3"/>
      <c r="Z2" s="3"/>
      <c r="AA2" s="3"/>
      <c r="AB2" s="3"/>
      <c r="AC2" s="3"/>
      <c r="AD2" s="3"/>
      <c r="AE2" s="93" t="s">
        <v>2</v>
      </c>
      <c r="AF2" s="95"/>
    </row>
    <row r="3" spans="1:52" ht="90" customHeight="1" x14ac:dyDescent="0.25">
      <c r="A3" s="4" t="s">
        <v>3</v>
      </c>
      <c r="B3" s="4" t="s">
        <v>4</v>
      </c>
      <c r="C3" s="4" t="s">
        <v>279</v>
      </c>
      <c r="D3" s="4" t="s">
        <v>5</v>
      </c>
      <c r="E3" s="4" t="s">
        <v>6</v>
      </c>
      <c r="F3" s="4" t="s">
        <v>215</v>
      </c>
      <c r="G3" s="4" t="s">
        <v>8</v>
      </c>
      <c r="H3" s="4" t="s">
        <v>151</v>
      </c>
      <c r="I3" s="4" t="s">
        <v>10</v>
      </c>
      <c r="J3" s="4" t="s">
        <v>11</v>
      </c>
      <c r="K3" s="4" t="s">
        <v>12</v>
      </c>
      <c r="L3" s="4" t="s">
        <v>216</v>
      </c>
      <c r="M3" s="4" t="s">
        <v>217</v>
      </c>
      <c r="N3" s="4" t="s">
        <v>218</v>
      </c>
      <c r="O3" s="4" t="s">
        <v>16</v>
      </c>
      <c r="P3" s="5" t="s">
        <v>17</v>
      </c>
      <c r="Q3" s="4" t="s">
        <v>18</v>
      </c>
      <c r="R3" s="5" t="s">
        <v>19</v>
      </c>
      <c r="S3" s="4" t="s">
        <v>20</v>
      </c>
      <c r="T3" s="5" t="s">
        <v>21</v>
      </c>
      <c r="U3" s="4" t="s">
        <v>22</v>
      </c>
      <c r="V3" s="4" t="s">
        <v>152</v>
      </c>
      <c r="W3" s="4" t="s">
        <v>219</v>
      </c>
      <c r="X3" s="4" t="s">
        <v>220</v>
      </c>
      <c r="Y3" s="4" t="s">
        <v>221</v>
      </c>
      <c r="Z3" s="4" t="s">
        <v>222</v>
      </c>
      <c r="AA3" s="4" t="s">
        <v>223</v>
      </c>
      <c r="AB3" s="4" t="s">
        <v>224</v>
      </c>
      <c r="AC3" s="4" t="s">
        <v>225</v>
      </c>
      <c r="AD3" s="4" t="s">
        <v>31</v>
      </c>
      <c r="AE3" s="4" t="s">
        <v>32</v>
      </c>
      <c r="AF3" s="4" t="s">
        <v>33</v>
      </c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3.5" customHeight="1" x14ac:dyDescent="0.25">
      <c r="A4" s="7"/>
      <c r="B4" s="93" t="s">
        <v>271</v>
      </c>
      <c r="C4" s="141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5"/>
      <c r="AE4" s="7"/>
      <c r="AF4" s="7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51" customHeight="1" x14ac:dyDescent="0.25">
      <c r="A5" s="150">
        <v>3</v>
      </c>
      <c r="B5" s="150">
        <v>1</v>
      </c>
      <c r="C5" s="166" t="s">
        <v>312</v>
      </c>
      <c r="D5" s="150" t="s">
        <v>226</v>
      </c>
      <c r="E5" s="35" t="s">
        <v>227</v>
      </c>
      <c r="F5" s="35" t="s">
        <v>47</v>
      </c>
      <c r="G5" s="35" t="s">
        <v>228</v>
      </c>
      <c r="H5" s="35" t="s">
        <v>79</v>
      </c>
      <c r="I5" s="35" t="s">
        <v>52</v>
      </c>
      <c r="J5" s="35" t="s">
        <v>140</v>
      </c>
      <c r="K5" s="35"/>
      <c r="L5" s="35"/>
      <c r="M5" s="35">
        <v>16</v>
      </c>
      <c r="N5" s="35"/>
      <c r="O5" s="35"/>
      <c r="P5" s="35">
        <f t="shared" ref="P5:P7" si="0">SUM(O5)</f>
        <v>0</v>
      </c>
      <c r="Q5" s="35"/>
      <c r="R5" s="35">
        <f t="shared" ref="R5:R7" si="1">Q5*0.5</f>
        <v>0</v>
      </c>
      <c r="S5" s="35"/>
      <c r="T5" s="35">
        <f t="shared" ref="T5:T7" si="2">S16*0.1</f>
        <v>0</v>
      </c>
      <c r="U5" s="35">
        <f t="shared" ref="U5:U7" si="3">SUM(R5+P5+N5+M5)</f>
        <v>16</v>
      </c>
      <c r="V5" s="150">
        <v>64</v>
      </c>
      <c r="W5" s="150">
        <v>8</v>
      </c>
      <c r="X5" s="35"/>
      <c r="Y5" s="35">
        <v>2</v>
      </c>
      <c r="Z5" s="35"/>
      <c r="AA5" s="35"/>
      <c r="AB5" s="35"/>
      <c r="AC5" s="35"/>
      <c r="AD5" s="35" t="s">
        <v>159</v>
      </c>
      <c r="AE5" s="35"/>
      <c r="AF5" s="35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48" customHeight="1" x14ac:dyDescent="0.25">
      <c r="A6" s="163"/>
      <c r="B6" s="163"/>
      <c r="C6" s="165"/>
      <c r="D6" s="163"/>
      <c r="E6" s="35" t="s">
        <v>229</v>
      </c>
      <c r="F6" s="35" t="s">
        <v>47</v>
      </c>
      <c r="G6" s="35" t="s">
        <v>230</v>
      </c>
      <c r="H6" s="35" t="s">
        <v>47</v>
      </c>
      <c r="I6" s="35"/>
      <c r="J6" s="35" t="s">
        <v>48</v>
      </c>
      <c r="K6" s="35"/>
      <c r="L6" s="35"/>
      <c r="M6" s="35">
        <v>16</v>
      </c>
      <c r="N6" s="35"/>
      <c r="O6" s="35"/>
      <c r="P6" s="35">
        <f t="shared" si="0"/>
        <v>0</v>
      </c>
      <c r="Q6" s="35"/>
      <c r="R6" s="35">
        <f t="shared" si="1"/>
        <v>0</v>
      </c>
      <c r="S6" s="35"/>
      <c r="T6" s="35">
        <f t="shared" si="2"/>
        <v>0</v>
      </c>
      <c r="U6" s="35">
        <f t="shared" si="3"/>
        <v>16</v>
      </c>
      <c r="V6" s="163"/>
      <c r="W6" s="163"/>
      <c r="X6" s="35"/>
      <c r="Y6" s="35">
        <v>2</v>
      </c>
      <c r="Z6" s="35"/>
      <c r="AA6" s="35"/>
      <c r="AB6" s="35"/>
      <c r="AC6" s="35"/>
      <c r="AD6" s="35" t="s">
        <v>159</v>
      </c>
      <c r="AE6" s="35"/>
      <c r="AF6" s="35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63.75" customHeight="1" x14ac:dyDescent="0.25">
      <c r="A7" s="163"/>
      <c r="B7" s="163"/>
      <c r="C7" s="165"/>
      <c r="D7" s="163"/>
      <c r="E7" s="35" t="s">
        <v>231</v>
      </c>
      <c r="F7" s="35" t="s">
        <v>47</v>
      </c>
      <c r="G7" s="35" t="s">
        <v>232</v>
      </c>
      <c r="H7" s="35" t="s">
        <v>47</v>
      </c>
      <c r="I7" s="35"/>
      <c r="J7" s="35" t="s">
        <v>48</v>
      </c>
      <c r="K7" s="35"/>
      <c r="L7" s="35"/>
      <c r="M7" s="35">
        <v>8</v>
      </c>
      <c r="N7" s="35"/>
      <c r="O7" s="35"/>
      <c r="P7" s="35">
        <f t="shared" si="0"/>
        <v>0</v>
      </c>
      <c r="Q7" s="35"/>
      <c r="R7" s="35">
        <f t="shared" si="1"/>
        <v>0</v>
      </c>
      <c r="S7" s="35"/>
      <c r="T7" s="35">
        <f t="shared" si="2"/>
        <v>0</v>
      </c>
      <c r="U7" s="64">
        <f t="shared" si="3"/>
        <v>8</v>
      </c>
      <c r="V7" s="163"/>
      <c r="W7" s="163"/>
      <c r="X7" s="35"/>
      <c r="Y7" s="64">
        <v>1</v>
      </c>
      <c r="Z7" s="35"/>
      <c r="AA7" s="35"/>
      <c r="AB7" s="35"/>
      <c r="AC7" s="35"/>
      <c r="AD7" s="35" t="s">
        <v>159</v>
      </c>
      <c r="AE7" s="35"/>
      <c r="AF7" s="35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55.5" customHeight="1" x14ac:dyDescent="0.25">
      <c r="A8" s="163"/>
      <c r="B8" s="163"/>
      <c r="C8" s="165"/>
      <c r="D8" s="163"/>
      <c r="E8" s="35" t="s">
        <v>233</v>
      </c>
      <c r="F8" s="35" t="s">
        <v>47</v>
      </c>
      <c r="G8" s="35" t="s">
        <v>234</v>
      </c>
      <c r="H8" s="35" t="s">
        <v>47</v>
      </c>
      <c r="I8" s="35" t="s">
        <v>88</v>
      </c>
      <c r="J8" s="35" t="s">
        <v>36</v>
      </c>
      <c r="K8" s="35" t="s">
        <v>37</v>
      </c>
      <c r="L8" s="35" t="s">
        <v>76</v>
      </c>
      <c r="M8" s="35">
        <v>16</v>
      </c>
      <c r="N8" s="35"/>
      <c r="O8" s="35"/>
      <c r="P8" s="35"/>
      <c r="Q8" s="35"/>
      <c r="R8" s="35"/>
      <c r="S8" s="35"/>
      <c r="T8" s="36"/>
      <c r="U8" s="35">
        <v>16</v>
      </c>
      <c r="V8" s="163"/>
      <c r="W8" s="163"/>
      <c r="X8" s="36"/>
      <c r="Y8" s="35">
        <v>2</v>
      </c>
      <c r="Z8" s="75"/>
      <c r="AA8" s="35"/>
      <c r="AB8" s="35"/>
      <c r="AC8" s="35"/>
      <c r="AD8" s="35" t="s">
        <v>159</v>
      </c>
      <c r="AE8" s="35"/>
      <c r="AF8" s="35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36.75" customHeight="1" x14ac:dyDescent="0.25">
      <c r="A9" s="163"/>
      <c r="B9" s="163"/>
      <c r="C9" s="165"/>
      <c r="D9" s="163"/>
      <c r="E9" s="150" t="s">
        <v>235</v>
      </c>
      <c r="F9" s="35" t="s">
        <v>164</v>
      </c>
      <c r="G9" s="35" t="s">
        <v>165</v>
      </c>
      <c r="H9" s="35" t="s">
        <v>47</v>
      </c>
      <c r="I9" s="35"/>
      <c r="J9" s="35" t="s">
        <v>48</v>
      </c>
      <c r="K9" s="35"/>
      <c r="L9" s="35"/>
      <c r="M9" s="35">
        <v>4</v>
      </c>
      <c r="N9" s="35"/>
      <c r="O9" s="35"/>
      <c r="P9" s="35"/>
      <c r="Q9" s="35"/>
      <c r="R9" s="35"/>
      <c r="S9" s="35"/>
      <c r="T9" s="35">
        <f>S20*0.1</f>
        <v>0</v>
      </c>
      <c r="U9" s="65">
        <v>4</v>
      </c>
      <c r="V9" s="163"/>
      <c r="W9" s="163"/>
      <c r="X9" s="150"/>
      <c r="Y9" s="165">
        <v>1</v>
      </c>
      <c r="Z9" s="150"/>
      <c r="AA9" s="150"/>
      <c r="AB9" s="150"/>
      <c r="AC9" s="150"/>
      <c r="AD9" s="150" t="s">
        <v>159</v>
      </c>
      <c r="AE9" s="150"/>
      <c r="AF9" s="150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43.5" customHeight="1" x14ac:dyDescent="0.25">
      <c r="A10" s="151"/>
      <c r="B10" s="151"/>
      <c r="C10" s="167"/>
      <c r="D10" s="151"/>
      <c r="E10" s="151"/>
      <c r="F10" s="35" t="s">
        <v>164</v>
      </c>
      <c r="G10" s="64" t="s">
        <v>236</v>
      </c>
      <c r="H10" s="64" t="s">
        <v>47</v>
      </c>
      <c r="I10" s="64"/>
      <c r="J10" s="64" t="s">
        <v>48</v>
      </c>
      <c r="K10" s="64"/>
      <c r="L10" s="35"/>
      <c r="M10" s="64">
        <v>4</v>
      </c>
      <c r="N10" s="35"/>
      <c r="O10" s="35"/>
      <c r="P10" s="35">
        <f t="shared" ref="P10:P11" si="4">SUM(O10)</f>
        <v>0</v>
      </c>
      <c r="Q10" s="35"/>
      <c r="R10" s="35">
        <f t="shared" ref="R10:R11" si="5">Q10*0.5</f>
        <v>0</v>
      </c>
      <c r="S10" s="35"/>
      <c r="T10" s="35">
        <f>S21*0.1</f>
        <v>0</v>
      </c>
      <c r="U10" s="35">
        <f>SUM(R10+P10+N10+M10)</f>
        <v>4</v>
      </c>
      <c r="V10" s="151"/>
      <c r="W10" s="151"/>
      <c r="X10" s="151"/>
      <c r="Y10" s="151"/>
      <c r="Z10" s="151"/>
      <c r="AA10" s="151"/>
      <c r="AB10" s="151"/>
      <c r="AC10" s="151"/>
      <c r="AD10" s="160"/>
      <c r="AE10" s="160"/>
      <c r="AF10" s="160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58.5" customHeight="1" x14ac:dyDescent="0.25">
      <c r="A11" s="154">
        <v>3</v>
      </c>
      <c r="B11" s="154">
        <v>1</v>
      </c>
      <c r="C11" s="168" t="s">
        <v>314</v>
      </c>
      <c r="D11" s="154" t="s">
        <v>313</v>
      </c>
      <c r="E11" s="171" t="s">
        <v>237</v>
      </c>
      <c r="F11" s="173" t="s">
        <v>186</v>
      </c>
      <c r="G11" s="37" t="s">
        <v>191</v>
      </c>
      <c r="H11" s="37" t="s">
        <v>186</v>
      </c>
      <c r="I11" s="37" t="s">
        <v>52</v>
      </c>
      <c r="J11" s="37" t="s">
        <v>36</v>
      </c>
      <c r="K11" s="37" t="s">
        <v>37</v>
      </c>
      <c r="L11" s="41"/>
      <c r="M11" s="42">
        <v>8</v>
      </c>
      <c r="N11" s="43"/>
      <c r="O11" s="40"/>
      <c r="P11" s="40">
        <f t="shared" si="4"/>
        <v>0</v>
      </c>
      <c r="Q11" s="40"/>
      <c r="R11" s="40">
        <f t="shared" si="5"/>
        <v>0</v>
      </c>
      <c r="S11" s="40"/>
      <c r="T11" s="40">
        <f>S22*0.1</f>
        <v>0</v>
      </c>
      <c r="U11" s="40">
        <v>8</v>
      </c>
      <c r="V11" s="154">
        <v>56</v>
      </c>
      <c r="W11" s="154">
        <v>7</v>
      </c>
      <c r="X11" s="40"/>
      <c r="Y11" s="40">
        <v>1</v>
      </c>
      <c r="Z11" s="40"/>
      <c r="AA11" s="40"/>
      <c r="AB11" s="40"/>
      <c r="AC11" s="76"/>
      <c r="AD11" s="77" t="s">
        <v>159</v>
      </c>
      <c r="AE11" s="44"/>
      <c r="AF11" s="45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s="22" customFormat="1" ht="58.5" customHeight="1" x14ac:dyDescent="0.25">
      <c r="A12" s="152"/>
      <c r="B12" s="152"/>
      <c r="C12" s="152"/>
      <c r="D12" s="152"/>
      <c r="E12" s="172"/>
      <c r="F12" s="174"/>
      <c r="G12" s="37" t="s">
        <v>191</v>
      </c>
      <c r="H12" s="37" t="s">
        <v>186</v>
      </c>
      <c r="I12" s="37" t="s">
        <v>52</v>
      </c>
      <c r="J12" s="37" t="s">
        <v>36</v>
      </c>
      <c r="K12" s="37"/>
      <c r="L12" s="46"/>
      <c r="M12" s="47">
        <v>8</v>
      </c>
      <c r="N12" s="47"/>
      <c r="O12" s="43"/>
      <c r="P12" s="66"/>
      <c r="Q12" s="66"/>
      <c r="R12" s="66"/>
      <c r="S12" s="66"/>
      <c r="T12" s="66"/>
      <c r="U12" s="66">
        <v>8</v>
      </c>
      <c r="V12" s="152"/>
      <c r="W12" s="152"/>
      <c r="X12" s="66"/>
      <c r="Y12" s="66">
        <v>1</v>
      </c>
      <c r="Z12" s="66"/>
      <c r="AA12" s="66"/>
      <c r="AB12" s="66"/>
      <c r="AC12" s="78"/>
      <c r="AD12" s="77" t="s">
        <v>159</v>
      </c>
      <c r="AE12" s="48"/>
      <c r="AF12" s="67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3.5" customHeight="1" x14ac:dyDescent="0.25">
      <c r="A13" s="161"/>
      <c r="B13" s="161"/>
      <c r="C13" s="152"/>
      <c r="D13" s="161"/>
      <c r="E13" s="170" t="s">
        <v>240</v>
      </c>
      <c r="F13" s="154" t="s">
        <v>47</v>
      </c>
      <c r="G13" s="152" t="s">
        <v>241</v>
      </c>
      <c r="H13" s="152" t="s">
        <v>47</v>
      </c>
      <c r="I13" s="152"/>
      <c r="J13" s="152" t="s">
        <v>48</v>
      </c>
      <c r="K13" s="152"/>
      <c r="L13" s="152"/>
      <c r="M13" s="152">
        <v>8</v>
      </c>
      <c r="N13" s="152"/>
      <c r="O13" s="154"/>
      <c r="P13" s="154">
        <f>SUM(O14)</f>
        <v>0</v>
      </c>
      <c r="Q13" s="154"/>
      <c r="R13" s="154">
        <f>Q14*0.5</f>
        <v>0</v>
      </c>
      <c r="S13" s="154"/>
      <c r="T13" s="154">
        <f t="shared" ref="T13" si="6">S23*0.1</f>
        <v>0</v>
      </c>
      <c r="U13" s="154">
        <v>8</v>
      </c>
      <c r="V13" s="161"/>
      <c r="W13" s="161"/>
      <c r="X13" s="154"/>
      <c r="Y13" s="154">
        <v>1</v>
      </c>
      <c r="Z13" s="154"/>
      <c r="AA13" s="154"/>
      <c r="AB13" s="154"/>
      <c r="AC13" s="154"/>
      <c r="AD13" s="155" t="s">
        <v>159</v>
      </c>
      <c r="AE13" s="154"/>
      <c r="AF13" s="154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36" customHeight="1" x14ac:dyDescent="0.25">
      <c r="A14" s="161"/>
      <c r="B14" s="161"/>
      <c r="C14" s="152"/>
      <c r="D14" s="161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61"/>
      <c r="W14" s="161"/>
      <c r="X14" s="153"/>
      <c r="Y14" s="153"/>
      <c r="Z14" s="153"/>
      <c r="AA14" s="153"/>
      <c r="AB14" s="153"/>
      <c r="AC14" s="153"/>
      <c r="AD14" s="153"/>
      <c r="AE14" s="153"/>
      <c r="AF14" s="153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54.75" customHeight="1" x14ac:dyDescent="0.25">
      <c r="A15" s="161"/>
      <c r="B15" s="161"/>
      <c r="C15" s="152"/>
      <c r="D15" s="161"/>
      <c r="E15" s="79" t="s">
        <v>242</v>
      </c>
      <c r="F15" s="40" t="s">
        <v>47</v>
      </c>
      <c r="G15" s="40" t="s">
        <v>243</v>
      </c>
      <c r="H15" s="40" t="s">
        <v>47</v>
      </c>
      <c r="I15" s="40"/>
      <c r="J15" s="40" t="s">
        <v>48</v>
      </c>
      <c r="K15" s="40"/>
      <c r="L15" s="40"/>
      <c r="M15" s="40">
        <v>16</v>
      </c>
      <c r="N15" s="40"/>
      <c r="O15" s="40"/>
      <c r="P15" s="40">
        <f t="shared" ref="P15:P16" si="7">SUM(O15)</f>
        <v>0</v>
      </c>
      <c r="Q15" s="40"/>
      <c r="R15" s="40">
        <f t="shared" ref="R15:R16" si="8">Q15*0.5</f>
        <v>0</v>
      </c>
      <c r="S15" s="40"/>
      <c r="T15" s="40">
        <v>0</v>
      </c>
      <c r="U15" s="40">
        <f t="shared" ref="U15:U16" si="9">SUM(R15+P15+N15+M15)</f>
        <v>16</v>
      </c>
      <c r="V15" s="161"/>
      <c r="W15" s="161"/>
      <c r="X15" s="40"/>
      <c r="Y15" s="40">
        <v>2</v>
      </c>
      <c r="Z15" s="40"/>
      <c r="AA15" s="40"/>
      <c r="AB15" s="40"/>
      <c r="AC15" s="40"/>
      <c r="AD15" s="79" t="s">
        <v>159</v>
      </c>
      <c r="AE15" s="40"/>
      <c r="AF15" s="40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72" customHeight="1" x14ac:dyDescent="0.25">
      <c r="A16" s="153"/>
      <c r="B16" s="153"/>
      <c r="C16" s="169"/>
      <c r="D16" s="153"/>
      <c r="E16" s="79" t="s">
        <v>244</v>
      </c>
      <c r="F16" s="40" t="s">
        <v>47</v>
      </c>
      <c r="G16" s="40" t="s">
        <v>245</v>
      </c>
      <c r="H16" s="40" t="s">
        <v>47</v>
      </c>
      <c r="I16" s="40"/>
      <c r="J16" s="40" t="s">
        <v>48</v>
      </c>
      <c r="K16" s="40"/>
      <c r="L16" s="40"/>
      <c r="M16" s="40">
        <v>16</v>
      </c>
      <c r="N16" s="40"/>
      <c r="O16" s="40"/>
      <c r="P16" s="40">
        <f t="shared" si="7"/>
        <v>0</v>
      </c>
      <c r="Q16" s="40"/>
      <c r="R16" s="40">
        <f t="shared" si="8"/>
        <v>0</v>
      </c>
      <c r="S16" s="40"/>
      <c r="T16" s="40">
        <f>S17*0.1</f>
        <v>0</v>
      </c>
      <c r="U16" s="40">
        <f t="shared" si="9"/>
        <v>16</v>
      </c>
      <c r="V16" s="153"/>
      <c r="W16" s="153"/>
      <c r="X16" s="40"/>
      <c r="Y16" s="40">
        <v>2</v>
      </c>
      <c r="Z16" s="40"/>
      <c r="AA16" s="40"/>
      <c r="AB16" s="40"/>
      <c r="AC16" s="40"/>
      <c r="AD16" s="79" t="s">
        <v>159</v>
      </c>
      <c r="AE16" s="40"/>
      <c r="AF16" s="40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3.5" customHeight="1" x14ac:dyDescent="0.25">
      <c r="A17" s="150">
        <v>3</v>
      </c>
      <c r="B17" s="150">
        <v>2</v>
      </c>
      <c r="C17" s="166" t="s">
        <v>316</v>
      </c>
      <c r="D17" s="150" t="s">
        <v>315</v>
      </c>
      <c r="E17" s="150" t="s">
        <v>246</v>
      </c>
      <c r="F17" s="150" t="s">
        <v>181</v>
      </c>
      <c r="G17" s="150" t="s">
        <v>247</v>
      </c>
      <c r="H17" s="150" t="s">
        <v>181</v>
      </c>
      <c r="I17" s="150" t="s">
        <v>75</v>
      </c>
      <c r="J17" s="150" t="s">
        <v>36</v>
      </c>
      <c r="K17" s="150"/>
      <c r="L17" s="150"/>
      <c r="M17" s="150">
        <v>16</v>
      </c>
      <c r="N17" s="150"/>
      <c r="O17" s="150"/>
      <c r="P17" s="150">
        <f>SUM(O18)</f>
        <v>0</v>
      </c>
      <c r="Q17" s="150"/>
      <c r="R17" s="150">
        <f>Q18*0.5</f>
        <v>0</v>
      </c>
      <c r="S17" s="150"/>
      <c r="T17" s="150">
        <f>S19*0.1</f>
        <v>0</v>
      </c>
      <c r="U17" s="150">
        <f>SUM(R17+P17+N18+M17)</f>
        <v>16</v>
      </c>
      <c r="V17" s="150">
        <v>72</v>
      </c>
      <c r="W17" s="150">
        <v>9</v>
      </c>
      <c r="X17" s="150"/>
      <c r="Y17" s="150">
        <v>2</v>
      </c>
      <c r="Z17" s="150"/>
      <c r="AA17" s="150"/>
      <c r="AB17" s="150"/>
      <c r="AC17" s="150"/>
      <c r="AD17" s="150" t="s">
        <v>248</v>
      </c>
      <c r="AE17" s="164" t="s">
        <v>249</v>
      </c>
      <c r="AF17" s="150" t="s">
        <v>250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63" customHeight="1" x14ac:dyDescent="0.25">
      <c r="A18" s="163"/>
      <c r="B18" s="163"/>
      <c r="C18" s="165"/>
      <c r="D18" s="163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63"/>
      <c r="W18" s="163"/>
      <c r="X18" s="151"/>
      <c r="Y18" s="151"/>
      <c r="Z18" s="151"/>
      <c r="AA18" s="151"/>
      <c r="AB18" s="151"/>
      <c r="AC18" s="151"/>
      <c r="AD18" s="151"/>
      <c r="AE18" s="151"/>
      <c r="AF18" s="151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57" customHeight="1" x14ac:dyDescent="0.25">
      <c r="A19" s="163"/>
      <c r="B19" s="163"/>
      <c r="C19" s="165"/>
      <c r="D19" s="163"/>
      <c r="E19" s="35" t="s">
        <v>251</v>
      </c>
      <c r="F19" s="35" t="s">
        <v>252</v>
      </c>
      <c r="G19" s="35" t="s">
        <v>339</v>
      </c>
      <c r="H19" s="35" t="s">
        <v>252</v>
      </c>
      <c r="I19" s="35"/>
      <c r="J19" s="35" t="s">
        <v>125</v>
      </c>
      <c r="K19" s="35" t="s">
        <v>37</v>
      </c>
      <c r="L19" s="35"/>
      <c r="M19" s="35">
        <v>8</v>
      </c>
      <c r="N19" s="35"/>
      <c r="O19" s="35"/>
      <c r="P19" s="35">
        <f t="shared" ref="P19:P23" si="10">SUM(O19)</f>
        <v>0</v>
      </c>
      <c r="Q19" s="35"/>
      <c r="R19" s="35">
        <f t="shared" ref="R19:R23" si="11">Q19*0.5</f>
        <v>0</v>
      </c>
      <c r="S19" s="35"/>
      <c r="T19" s="35">
        <f t="shared" ref="T19:T22" si="12">S20*0.1</f>
        <v>0</v>
      </c>
      <c r="U19" s="35">
        <f t="shared" ref="U19:U23" si="13">SUM(R19+P19+N19+M19)</f>
        <v>8</v>
      </c>
      <c r="V19" s="163"/>
      <c r="W19" s="163"/>
      <c r="X19" s="35"/>
      <c r="Y19" s="35">
        <v>1</v>
      </c>
      <c r="Z19" s="35"/>
      <c r="AA19" s="35"/>
      <c r="AB19" s="35"/>
      <c r="AC19" s="35"/>
      <c r="AD19" s="35" t="s">
        <v>248</v>
      </c>
      <c r="AE19" s="35" t="s">
        <v>239</v>
      </c>
      <c r="AF19" s="35" t="s">
        <v>238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49.5" customHeight="1" x14ac:dyDescent="0.25">
      <c r="A20" s="163"/>
      <c r="B20" s="163"/>
      <c r="C20" s="165"/>
      <c r="D20" s="163"/>
      <c r="E20" s="35" t="s">
        <v>253</v>
      </c>
      <c r="F20" s="35" t="s">
        <v>254</v>
      </c>
      <c r="G20" s="35" t="s">
        <v>255</v>
      </c>
      <c r="H20" s="35" t="s">
        <v>47</v>
      </c>
      <c r="I20" s="35"/>
      <c r="J20" s="35" t="s">
        <v>48</v>
      </c>
      <c r="K20" s="35"/>
      <c r="L20" s="35"/>
      <c r="M20" s="35">
        <v>16</v>
      </c>
      <c r="N20" s="35"/>
      <c r="O20" s="35"/>
      <c r="P20" s="35">
        <f t="shared" si="10"/>
        <v>0</v>
      </c>
      <c r="Q20" s="35"/>
      <c r="R20" s="35">
        <f t="shared" si="11"/>
        <v>0</v>
      </c>
      <c r="S20" s="35"/>
      <c r="T20" s="35">
        <f t="shared" si="12"/>
        <v>0</v>
      </c>
      <c r="U20" s="35">
        <f t="shared" si="13"/>
        <v>16</v>
      </c>
      <c r="V20" s="163"/>
      <c r="W20" s="163"/>
      <c r="X20" s="35"/>
      <c r="Y20" s="35">
        <v>2</v>
      </c>
      <c r="Z20" s="35"/>
      <c r="AA20" s="35"/>
      <c r="AB20" s="35"/>
      <c r="AC20" s="35"/>
      <c r="AD20" s="35" t="s">
        <v>248</v>
      </c>
      <c r="AE20" s="35"/>
      <c r="AF20" s="35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45" customHeight="1" x14ac:dyDescent="0.25">
      <c r="A21" s="163"/>
      <c r="B21" s="163"/>
      <c r="C21" s="165"/>
      <c r="D21" s="163"/>
      <c r="E21" s="35" t="s">
        <v>256</v>
      </c>
      <c r="F21" s="35" t="s">
        <v>257</v>
      </c>
      <c r="G21" s="35" t="s">
        <v>258</v>
      </c>
      <c r="H21" s="35" t="s">
        <v>47</v>
      </c>
      <c r="I21" s="35"/>
      <c r="J21" s="35" t="s">
        <v>48</v>
      </c>
      <c r="K21" s="35"/>
      <c r="L21" s="35"/>
      <c r="M21" s="35">
        <v>8</v>
      </c>
      <c r="N21" s="35"/>
      <c r="O21" s="35"/>
      <c r="P21" s="35">
        <f t="shared" si="10"/>
        <v>0</v>
      </c>
      <c r="Q21" s="35"/>
      <c r="R21" s="35">
        <f t="shared" si="11"/>
        <v>0</v>
      </c>
      <c r="S21" s="35"/>
      <c r="T21" s="35">
        <f t="shared" si="12"/>
        <v>0</v>
      </c>
      <c r="U21" s="35">
        <f t="shared" si="13"/>
        <v>8</v>
      </c>
      <c r="V21" s="163"/>
      <c r="W21" s="163"/>
      <c r="X21" s="35"/>
      <c r="Y21" s="35">
        <v>1</v>
      </c>
      <c r="Z21" s="35"/>
      <c r="AA21" s="35"/>
      <c r="AB21" s="35"/>
      <c r="AC21" s="35"/>
      <c r="AD21" s="35" t="s">
        <v>259</v>
      </c>
      <c r="AE21" s="35"/>
      <c r="AF21" s="35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57.75" customHeight="1" x14ac:dyDescent="0.25">
      <c r="A22" s="163"/>
      <c r="B22" s="163"/>
      <c r="C22" s="165"/>
      <c r="D22" s="163"/>
      <c r="E22" s="35" t="s">
        <v>260</v>
      </c>
      <c r="F22" s="35" t="s">
        <v>261</v>
      </c>
      <c r="G22" s="35" t="s">
        <v>262</v>
      </c>
      <c r="H22" s="35" t="s">
        <v>47</v>
      </c>
      <c r="I22" s="35"/>
      <c r="J22" s="35" t="s">
        <v>48</v>
      </c>
      <c r="K22" s="35"/>
      <c r="L22" s="35"/>
      <c r="M22" s="35">
        <v>8</v>
      </c>
      <c r="N22" s="35"/>
      <c r="O22" s="35"/>
      <c r="P22" s="35">
        <f t="shared" si="10"/>
        <v>0</v>
      </c>
      <c r="Q22" s="35"/>
      <c r="R22" s="35">
        <f t="shared" si="11"/>
        <v>0</v>
      </c>
      <c r="S22" s="35"/>
      <c r="T22" s="35">
        <f t="shared" si="12"/>
        <v>0</v>
      </c>
      <c r="U22" s="35">
        <f t="shared" si="13"/>
        <v>8</v>
      </c>
      <c r="V22" s="163"/>
      <c r="W22" s="163"/>
      <c r="X22" s="35"/>
      <c r="Y22" s="35">
        <v>1</v>
      </c>
      <c r="Z22" s="35"/>
      <c r="AA22" s="35"/>
      <c r="AB22" s="35"/>
      <c r="AC22" s="35"/>
      <c r="AD22" s="35" t="s">
        <v>259</v>
      </c>
      <c r="AE22" s="35"/>
      <c r="AF22" s="35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52.5" customHeight="1" x14ac:dyDescent="0.25">
      <c r="A23" s="151"/>
      <c r="B23" s="151"/>
      <c r="C23" s="167"/>
      <c r="D23" s="151"/>
      <c r="E23" s="80" t="s">
        <v>276</v>
      </c>
      <c r="F23" s="35" t="s">
        <v>277</v>
      </c>
      <c r="G23" s="64" t="s">
        <v>278</v>
      </c>
      <c r="H23" s="64"/>
      <c r="I23" s="64"/>
      <c r="J23" s="64"/>
      <c r="K23" s="35"/>
      <c r="L23" s="35"/>
      <c r="M23" s="35">
        <v>16</v>
      </c>
      <c r="N23" s="35"/>
      <c r="O23" s="35"/>
      <c r="P23" s="35">
        <f t="shared" si="10"/>
        <v>0</v>
      </c>
      <c r="Q23" s="35"/>
      <c r="R23" s="35">
        <f t="shared" si="11"/>
        <v>0</v>
      </c>
      <c r="S23" s="35"/>
      <c r="T23" s="35" t="e">
        <f>#REF!*0.1</f>
        <v>#REF!</v>
      </c>
      <c r="U23" s="35">
        <f t="shared" si="13"/>
        <v>16</v>
      </c>
      <c r="V23" s="151"/>
      <c r="W23" s="151"/>
      <c r="X23" s="35"/>
      <c r="Y23" s="35">
        <v>2</v>
      </c>
      <c r="Z23" s="35"/>
      <c r="AA23" s="35"/>
      <c r="AB23" s="35"/>
      <c r="AC23" s="35"/>
      <c r="AD23" s="35" t="s">
        <v>263</v>
      </c>
      <c r="AE23" s="35"/>
      <c r="AF23" s="35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49.5" customHeight="1" x14ac:dyDescent="0.25">
      <c r="A24" s="158">
        <v>3</v>
      </c>
      <c r="B24" s="158">
        <v>2</v>
      </c>
      <c r="C24" s="171" t="s">
        <v>317</v>
      </c>
      <c r="D24" s="158" t="s">
        <v>318</v>
      </c>
      <c r="E24" s="63" t="s">
        <v>272</v>
      </c>
      <c r="F24" s="173" t="s">
        <v>47</v>
      </c>
      <c r="G24" s="37" t="s">
        <v>228</v>
      </c>
      <c r="H24" s="37" t="s">
        <v>79</v>
      </c>
      <c r="I24" s="37" t="s">
        <v>52</v>
      </c>
      <c r="J24" s="37" t="s">
        <v>140</v>
      </c>
      <c r="K24" s="49"/>
      <c r="L24" s="63"/>
      <c r="M24" s="63"/>
      <c r="N24" s="63"/>
      <c r="O24" s="50">
        <v>75</v>
      </c>
      <c r="P24" s="50">
        <v>75</v>
      </c>
      <c r="Q24" s="50"/>
      <c r="R24" s="50"/>
      <c r="S24" s="50"/>
      <c r="T24" s="50"/>
      <c r="U24" s="50">
        <v>75</v>
      </c>
      <c r="V24" s="156">
        <v>675</v>
      </c>
      <c r="W24" s="158">
        <v>27</v>
      </c>
      <c r="X24" s="63"/>
      <c r="Y24" s="63">
        <v>3</v>
      </c>
      <c r="Z24" s="39"/>
      <c r="AA24" s="39"/>
      <c r="AB24" s="39"/>
      <c r="AC24" s="39"/>
      <c r="AD24" s="158" t="s">
        <v>108</v>
      </c>
      <c r="AE24" s="39"/>
      <c r="AF24" s="39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1:52" ht="36" customHeight="1" x14ac:dyDescent="0.25">
      <c r="A25" s="161"/>
      <c r="B25" s="161"/>
      <c r="C25" s="177"/>
      <c r="D25" s="159"/>
      <c r="E25" s="37" t="s">
        <v>108</v>
      </c>
      <c r="F25" s="176"/>
      <c r="G25" s="37" t="s">
        <v>264</v>
      </c>
      <c r="H25" s="175" t="s">
        <v>47</v>
      </c>
      <c r="I25" s="51"/>
      <c r="J25" s="37" t="s">
        <v>48</v>
      </c>
      <c r="K25" s="52" t="s">
        <v>37</v>
      </c>
      <c r="L25" s="37"/>
      <c r="M25" s="37"/>
      <c r="N25" s="37"/>
      <c r="O25" s="53">
        <v>500</v>
      </c>
      <c r="P25" s="53">
        <v>500</v>
      </c>
      <c r="Q25" s="53"/>
      <c r="R25" s="53"/>
      <c r="S25" s="53"/>
      <c r="T25" s="53"/>
      <c r="U25" s="53">
        <v>500</v>
      </c>
      <c r="V25" s="157"/>
      <c r="W25" s="159"/>
      <c r="X25" s="37"/>
      <c r="Y25" s="37">
        <v>20</v>
      </c>
      <c r="Z25" s="81"/>
      <c r="AA25" s="39"/>
      <c r="AB25" s="39"/>
      <c r="AC25" s="39"/>
      <c r="AD25" s="161"/>
      <c r="AE25" s="39"/>
      <c r="AF25" s="39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1:52" s="22" customFormat="1" ht="73.5" customHeight="1" x14ac:dyDescent="0.25">
      <c r="A26" s="162"/>
      <c r="B26" s="162"/>
      <c r="C26" s="177"/>
      <c r="D26" s="159"/>
      <c r="E26" s="37" t="s">
        <v>283</v>
      </c>
      <c r="F26" s="176"/>
      <c r="G26" s="37" t="s">
        <v>282</v>
      </c>
      <c r="H26" s="175"/>
      <c r="I26" s="54" t="s">
        <v>88</v>
      </c>
      <c r="J26" s="37" t="s">
        <v>36</v>
      </c>
      <c r="K26" s="55"/>
      <c r="L26" s="37" t="s">
        <v>76</v>
      </c>
      <c r="M26" s="37"/>
      <c r="N26" s="37"/>
      <c r="O26" s="53">
        <v>100</v>
      </c>
      <c r="P26" s="53">
        <v>100</v>
      </c>
      <c r="Q26" s="53"/>
      <c r="R26" s="53"/>
      <c r="S26" s="53"/>
      <c r="T26" s="53"/>
      <c r="U26" s="53">
        <v>100</v>
      </c>
      <c r="V26" s="157"/>
      <c r="W26" s="159"/>
      <c r="X26" s="37"/>
      <c r="Y26" s="37">
        <v>4</v>
      </c>
      <c r="Z26" s="81"/>
      <c r="AA26" s="39"/>
      <c r="AB26" s="39"/>
      <c r="AC26" s="39"/>
      <c r="AD26" s="162"/>
      <c r="AE26" s="39"/>
      <c r="AF26" s="39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1:52" ht="75" customHeight="1" x14ac:dyDescent="0.25">
      <c r="A27" s="35">
        <v>3</v>
      </c>
      <c r="B27" s="35">
        <v>2</v>
      </c>
      <c r="C27" s="35" t="s">
        <v>320</v>
      </c>
      <c r="D27" s="35" t="s">
        <v>319</v>
      </c>
      <c r="E27" s="65" t="s">
        <v>116</v>
      </c>
      <c r="F27" s="35" t="s">
        <v>47</v>
      </c>
      <c r="G27" s="65" t="s">
        <v>99</v>
      </c>
      <c r="H27" s="65" t="s">
        <v>47</v>
      </c>
      <c r="I27" s="65"/>
      <c r="J27" s="65" t="s">
        <v>48</v>
      </c>
      <c r="K27" s="35" t="s">
        <v>37</v>
      </c>
      <c r="L27" s="65"/>
      <c r="M27" s="65"/>
      <c r="N27" s="65">
        <v>24</v>
      </c>
      <c r="O27" s="65"/>
      <c r="P27" s="65">
        <f t="shared" ref="P27:P30" si="14">SUM(O27)</f>
        <v>0</v>
      </c>
      <c r="Q27" s="65"/>
      <c r="R27" s="65">
        <f t="shared" ref="R27:R30" si="15">Q27*0.5</f>
        <v>0</v>
      </c>
      <c r="S27" s="65"/>
      <c r="T27" s="65"/>
      <c r="U27" s="65">
        <f t="shared" ref="U27:U30" si="16">SUM(R27+P27+N27+M27)</f>
        <v>24</v>
      </c>
      <c r="V27" s="35">
        <v>24</v>
      </c>
      <c r="W27" s="35">
        <v>3</v>
      </c>
      <c r="X27" s="65"/>
      <c r="Y27" s="65"/>
      <c r="Z27" s="35"/>
      <c r="AA27" s="35"/>
      <c r="AB27" s="35"/>
      <c r="AC27" s="35">
        <v>3</v>
      </c>
      <c r="AD27" s="35" t="s">
        <v>117</v>
      </c>
      <c r="AE27" s="35"/>
      <c r="AF27" s="35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60" customHeight="1" x14ac:dyDescent="0.25">
      <c r="A28" s="40">
        <v>3</v>
      </c>
      <c r="B28" s="40">
        <v>2</v>
      </c>
      <c r="C28" s="40" t="s">
        <v>322</v>
      </c>
      <c r="D28" s="40" t="s">
        <v>321</v>
      </c>
      <c r="E28" s="40" t="s">
        <v>265</v>
      </c>
      <c r="F28" s="40" t="s">
        <v>47</v>
      </c>
      <c r="G28" s="40" t="s">
        <v>99</v>
      </c>
      <c r="H28" s="40" t="s">
        <v>47</v>
      </c>
      <c r="I28" s="40"/>
      <c r="J28" s="40" t="s">
        <v>48</v>
      </c>
      <c r="K28" s="40" t="s">
        <v>37</v>
      </c>
      <c r="L28" s="40"/>
      <c r="M28" s="40">
        <v>16</v>
      </c>
      <c r="N28" s="40"/>
      <c r="O28" s="40"/>
      <c r="P28" s="40">
        <f t="shared" si="14"/>
        <v>0</v>
      </c>
      <c r="Q28" s="40"/>
      <c r="R28" s="40">
        <f t="shared" si="15"/>
        <v>0</v>
      </c>
      <c r="S28" s="40"/>
      <c r="T28" s="40"/>
      <c r="U28" s="40">
        <f t="shared" si="16"/>
        <v>16</v>
      </c>
      <c r="V28" s="40">
        <v>16</v>
      </c>
      <c r="W28" s="40">
        <v>2</v>
      </c>
      <c r="X28" s="40"/>
      <c r="Y28" s="40"/>
      <c r="Z28" s="40"/>
      <c r="AA28" s="40">
        <v>2</v>
      </c>
      <c r="AB28" s="40"/>
      <c r="AC28" s="40"/>
      <c r="AD28" s="40" t="s">
        <v>120</v>
      </c>
      <c r="AE28" s="40"/>
      <c r="AF28" s="40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30" customHeight="1" x14ac:dyDescent="0.25">
      <c r="A29" s="35">
        <v>3</v>
      </c>
      <c r="B29" s="35">
        <v>2</v>
      </c>
      <c r="C29" s="35" t="s">
        <v>323</v>
      </c>
      <c r="D29" s="35" t="s">
        <v>266</v>
      </c>
      <c r="E29" s="35"/>
      <c r="F29" s="35" t="s">
        <v>267</v>
      </c>
      <c r="G29" s="35"/>
      <c r="H29" s="35"/>
      <c r="I29" s="35"/>
      <c r="J29" s="35"/>
      <c r="K29" s="35"/>
      <c r="L29" s="35"/>
      <c r="M29" s="35"/>
      <c r="N29" s="35"/>
      <c r="O29" s="35"/>
      <c r="P29" s="35">
        <f t="shared" si="14"/>
        <v>0</v>
      </c>
      <c r="Q29" s="35"/>
      <c r="R29" s="35">
        <f t="shared" si="15"/>
        <v>0</v>
      </c>
      <c r="S29" s="35"/>
      <c r="T29" s="35"/>
      <c r="U29" s="35">
        <f t="shared" si="16"/>
        <v>0</v>
      </c>
      <c r="V29" s="35"/>
      <c r="W29" s="35">
        <v>6</v>
      </c>
      <c r="X29" s="35"/>
      <c r="Y29" s="35"/>
      <c r="Z29" s="35"/>
      <c r="AA29" s="35"/>
      <c r="AB29" s="35">
        <v>6</v>
      </c>
      <c r="AC29" s="35"/>
      <c r="AD29" s="35" t="s">
        <v>103</v>
      </c>
      <c r="AE29" s="35"/>
      <c r="AF29" s="35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5.7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>
        <f t="shared" si="14"/>
        <v>0</v>
      </c>
      <c r="Q30" s="38"/>
      <c r="R30" s="38">
        <f t="shared" si="15"/>
        <v>0</v>
      </c>
      <c r="S30" s="38"/>
      <c r="T30" s="38">
        <f>S31*0.1</f>
        <v>0</v>
      </c>
      <c r="U30" s="38">
        <f t="shared" si="16"/>
        <v>0</v>
      </c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5.7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3">
        <f>SUM(W5:W30)</f>
        <v>62</v>
      </c>
      <c r="X31" s="13">
        <f>SUM(X6:X30)</f>
        <v>0</v>
      </c>
      <c r="Y31" s="13">
        <f>SUM(Y5:Y30)</f>
        <v>51</v>
      </c>
      <c r="Z31" s="13">
        <f t="shared" ref="Z31:AC31" si="17">SUM(Z6:Z30)</f>
        <v>0</v>
      </c>
      <c r="AA31" s="13">
        <f t="shared" si="17"/>
        <v>2</v>
      </c>
      <c r="AB31" s="13">
        <f t="shared" si="17"/>
        <v>6</v>
      </c>
      <c r="AC31" s="13">
        <f t="shared" si="17"/>
        <v>3</v>
      </c>
      <c r="AD31" s="11"/>
      <c r="AE31" s="11"/>
      <c r="AF31" s="1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32.25" customHeight="1" x14ac:dyDescent="0.25">
      <c r="A32" s="2"/>
      <c r="B32" s="2"/>
      <c r="C32" s="2"/>
      <c r="D32" s="3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1:52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1:52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1:52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1:52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1:52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1:52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2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2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2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2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1:52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1:52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1:52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spans="1:52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spans="1:52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1:52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spans="1:52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spans="1:52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spans="1:52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1:52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spans="1:52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spans="1:52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spans="1:52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spans="1:52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spans="1:52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spans="1:52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spans="1:52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spans="1:52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1:52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spans="1:52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spans="1:52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1:52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1:52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1:52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spans="1:52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spans="1:52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spans="1:52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1:52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spans="1:52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spans="1:52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1:52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spans="1:52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spans="1:52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spans="1:52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spans="1:52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spans="1:52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spans="1:52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spans="1:52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spans="1:52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spans="1:52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spans="1:52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spans="1:52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spans="1:52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spans="1:52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spans="1:52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spans="1:52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spans="1:52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spans="1:52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spans="1:52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spans="1:52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spans="1:52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spans="1:52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spans="1:52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1:52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spans="1:52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spans="1:52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spans="1:52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spans="1:52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1:52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spans="1:52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1:52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1:52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spans="1:52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spans="1:52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spans="1:52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spans="1:52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spans="1:52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spans="1:52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spans="1:52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spans="1:52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spans="1:52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spans="1:52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spans="1:52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spans="1:52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1:52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spans="1:52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1:52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spans="1:52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spans="1:52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spans="1:52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spans="1:52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spans="1:52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spans="1:52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spans="1:52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spans="1:52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spans="1:52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spans="1:52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spans="1:52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spans="1:52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1:52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spans="1:52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spans="1:52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spans="1:52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spans="1:52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spans="1:52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1:52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spans="1:52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spans="1:52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spans="1:52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spans="1:52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spans="1:52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spans="1:52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spans="1:52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spans="1:52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spans="1:52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spans="1:52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spans="1:52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spans="1:52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spans="1:52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spans="1:52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spans="1:52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spans="1:52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spans="1:52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spans="1:52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spans="1:52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spans="1:52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spans="1:52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spans="1:52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spans="1:52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spans="1:52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spans="1:52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spans="1:52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spans="1:52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spans="1:52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spans="1:52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spans="1:52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spans="1:52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spans="1:52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spans="1:52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spans="1:52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spans="1:52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spans="1:52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spans="1:52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spans="1:52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spans="1:52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spans="1:52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spans="1:52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spans="1:52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spans="1:52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spans="1:52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spans="1:52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spans="1:52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spans="1:52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spans="1:52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spans="1:52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spans="1:52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spans="1:52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spans="1:52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spans="1:52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spans="1:52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spans="1:52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spans="1:52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spans="1:52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spans="1:52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spans="1:52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spans="1:52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spans="1:52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spans="1:52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spans="1:52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spans="1:52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spans="1:52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spans="1:52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spans="1:52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spans="1:52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spans="1:52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spans="1:52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spans="1:52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spans="1:52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spans="1:52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spans="1:52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spans="1:52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spans="1:52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spans="1:52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spans="1:52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spans="1:52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spans="1:52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spans="1:52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spans="1:52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spans="1:52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spans="1:52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spans="1:52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spans="1:52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spans="1:52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spans="1:52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spans="1:52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spans="1:52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spans="1:52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spans="1:52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spans="1:52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spans="1:52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spans="1:52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spans="1:52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spans="1:52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spans="1:52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spans="1:52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spans="1:52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spans="1:52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spans="1:52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spans="1:52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spans="1:52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spans="1:52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spans="1:52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spans="1:52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spans="1:52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spans="1:52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spans="1:52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spans="1:52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spans="1:52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spans="1:52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spans="1:52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spans="1:52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spans="1:52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spans="1:52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spans="1:52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spans="1:52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spans="1:52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spans="1:52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spans="1:52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spans="1:52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spans="1:52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spans="1:52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spans="1:52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spans="1:52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spans="1:52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spans="1:52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spans="1:52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spans="1:52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spans="1:52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spans="1:52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spans="1:52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spans="1:52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spans="1:52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spans="1:52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spans="1:52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spans="1:52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spans="1:52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spans="1:52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spans="1:52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spans="1:52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spans="1:52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spans="1:52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spans="1:52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spans="1:52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spans="1:52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spans="1:52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spans="1:52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spans="1:52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spans="1:52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spans="1:52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spans="1:52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spans="1:52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spans="1:52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spans="1:52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spans="1:52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spans="1:52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spans="1:52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spans="1:52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spans="1:52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spans="1:52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spans="1:52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spans="1:52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spans="1:52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spans="1:52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spans="1:52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spans="1:52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spans="1:52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spans="1:52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spans="1:52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spans="1:52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spans="1:52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spans="1:52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spans="1:52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spans="1:52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spans="1:52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spans="1:52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spans="1:52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spans="1:52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spans="1:52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spans="1:52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spans="1:52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spans="1:52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spans="1:52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spans="1:52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spans="1:52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spans="1:52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spans="1:52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spans="1:52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spans="1:52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spans="1:52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spans="1:52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spans="1:52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spans="1:52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spans="1:52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spans="1:52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spans="1:52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spans="1:52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spans="1:52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spans="1:52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spans="1:52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spans="1:52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spans="1:52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spans="1:52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spans="1:52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spans="1:52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spans="1:52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spans="1:52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spans="1:52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spans="1:52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spans="1:52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spans="1:52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spans="1:52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spans="1:52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spans="1:52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spans="1:52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spans="1:52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spans="1:52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spans="1:52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spans="1:52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spans="1:52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spans="1:52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spans="1:52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spans="1:52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spans="1:52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spans="1:52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spans="1:52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spans="1:52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spans="1:52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spans="1:52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spans="1:52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spans="1:52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spans="1:52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spans="1:52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spans="1:52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spans="1:52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spans="1:52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spans="1:52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spans="1:52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spans="1:52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spans="1:52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spans="1:52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spans="1:52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spans="1:52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spans="1:52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spans="1:52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spans="1:52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spans="1:52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spans="1:52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spans="1:52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spans="1:52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spans="1:52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spans="1:52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spans="1:52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spans="1:52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spans="1:52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spans="1:52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spans="1:52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spans="1:52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spans="1:52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spans="1:52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spans="1:52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spans="1:52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spans="1:52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spans="1:52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spans="1:52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spans="1:52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spans="1:52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spans="1:52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spans="1:52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spans="1:52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  <row r="617" spans="1:52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</row>
    <row r="618" spans="1:52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</row>
    <row r="619" spans="1:52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</row>
    <row r="620" spans="1:52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</row>
    <row r="621" spans="1:52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</row>
    <row r="622" spans="1:52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</row>
    <row r="623" spans="1:52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</row>
    <row r="624" spans="1:52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</row>
    <row r="625" spans="1:52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</row>
    <row r="626" spans="1:52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</row>
    <row r="627" spans="1:52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</row>
    <row r="628" spans="1:52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</row>
    <row r="629" spans="1:52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</row>
    <row r="630" spans="1:52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</row>
    <row r="631" spans="1:52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</row>
    <row r="632" spans="1:52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</row>
    <row r="633" spans="1:52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</row>
    <row r="634" spans="1:52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</row>
    <row r="635" spans="1:52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</row>
    <row r="636" spans="1:52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</row>
    <row r="637" spans="1:52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</row>
    <row r="638" spans="1:52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</row>
    <row r="639" spans="1:52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</row>
    <row r="640" spans="1:52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</row>
    <row r="641" spans="1:52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</row>
    <row r="642" spans="1:52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</row>
    <row r="643" spans="1:52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</row>
    <row r="644" spans="1:52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</row>
    <row r="645" spans="1:52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</row>
    <row r="646" spans="1:52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</row>
    <row r="647" spans="1:52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</row>
    <row r="648" spans="1:52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</row>
    <row r="649" spans="1:52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</row>
    <row r="650" spans="1:52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</row>
    <row r="651" spans="1:52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</row>
    <row r="652" spans="1:52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</row>
    <row r="653" spans="1:52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</row>
    <row r="654" spans="1:52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</row>
    <row r="655" spans="1:52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</row>
    <row r="656" spans="1:52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</row>
    <row r="657" spans="1:52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</row>
    <row r="658" spans="1:52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</row>
    <row r="659" spans="1:52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</row>
    <row r="660" spans="1:52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</row>
    <row r="661" spans="1:52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</row>
    <row r="662" spans="1:52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</row>
    <row r="663" spans="1:52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</row>
    <row r="664" spans="1:52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</row>
    <row r="665" spans="1:52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</row>
    <row r="666" spans="1:52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</row>
    <row r="667" spans="1:52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</row>
    <row r="668" spans="1:52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</row>
    <row r="669" spans="1:52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</row>
    <row r="670" spans="1:52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</row>
    <row r="671" spans="1:52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</row>
    <row r="672" spans="1:52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</row>
    <row r="673" spans="1:52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</row>
    <row r="674" spans="1:52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</row>
    <row r="675" spans="1:52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</row>
    <row r="676" spans="1:52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</row>
    <row r="677" spans="1:52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</row>
    <row r="678" spans="1:52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</row>
    <row r="679" spans="1:52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</row>
    <row r="680" spans="1:52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</row>
    <row r="681" spans="1:52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</row>
    <row r="682" spans="1:52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</row>
    <row r="683" spans="1:52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</row>
    <row r="684" spans="1:52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</row>
    <row r="685" spans="1:52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</row>
    <row r="686" spans="1:52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</row>
    <row r="687" spans="1:52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</row>
    <row r="688" spans="1:52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</row>
    <row r="689" spans="1:52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</row>
    <row r="690" spans="1:52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</row>
    <row r="691" spans="1:52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</row>
    <row r="692" spans="1:52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</row>
    <row r="693" spans="1:52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</row>
    <row r="694" spans="1:52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</row>
    <row r="695" spans="1:52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</row>
    <row r="696" spans="1:52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</row>
    <row r="697" spans="1:52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</row>
    <row r="698" spans="1:52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</row>
    <row r="699" spans="1:52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</row>
    <row r="700" spans="1:52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</row>
    <row r="701" spans="1:52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</row>
    <row r="702" spans="1:52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</row>
    <row r="703" spans="1:52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</row>
    <row r="704" spans="1:52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</row>
    <row r="705" spans="1:52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</row>
    <row r="706" spans="1:52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</row>
    <row r="707" spans="1:52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</row>
    <row r="708" spans="1:52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</row>
    <row r="709" spans="1:52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</row>
    <row r="710" spans="1:52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</row>
    <row r="711" spans="1:52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</row>
    <row r="712" spans="1:52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</row>
    <row r="713" spans="1:52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</row>
    <row r="714" spans="1:52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</row>
    <row r="715" spans="1:52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</row>
    <row r="716" spans="1:52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</row>
    <row r="717" spans="1:52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</row>
    <row r="718" spans="1:52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</row>
    <row r="719" spans="1:52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</row>
    <row r="720" spans="1:52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</row>
    <row r="721" spans="1:52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</row>
    <row r="722" spans="1:52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</row>
    <row r="723" spans="1:52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</row>
    <row r="724" spans="1:52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</row>
    <row r="725" spans="1:52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</row>
    <row r="726" spans="1:52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</row>
    <row r="727" spans="1:52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</row>
    <row r="728" spans="1:52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</row>
    <row r="729" spans="1:52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</row>
    <row r="730" spans="1:52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</row>
    <row r="731" spans="1:52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</row>
    <row r="732" spans="1:52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</row>
    <row r="733" spans="1:52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</row>
    <row r="734" spans="1:52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</row>
    <row r="735" spans="1:52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</row>
    <row r="736" spans="1:52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</row>
    <row r="737" spans="1:52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</row>
    <row r="738" spans="1:52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</row>
    <row r="739" spans="1:52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</row>
    <row r="740" spans="1:52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</row>
    <row r="741" spans="1:52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</row>
    <row r="742" spans="1:52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</row>
    <row r="743" spans="1:52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</row>
    <row r="744" spans="1:52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</row>
    <row r="745" spans="1:52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</row>
    <row r="746" spans="1:52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</row>
    <row r="747" spans="1:52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</row>
    <row r="748" spans="1:52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</row>
    <row r="749" spans="1:52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</row>
    <row r="750" spans="1:52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</row>
    <row r="751" spans="1:52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</row>
    <row r="752" spans="1:52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</row>
    <row r="753" spans="1:52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</row>
    <row r="754" spans="1:52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</row>
    <row r="755" spans="1:52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</row>
    <row r="756" spans="1:52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</row>
    <row r="757" spans="1:52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</row>
    <row r="758" spans="1:52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</row>
    <row r="759" spans="1:52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</row>
    <row r="760" spans="1:52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</row>
    <row r="761" spans="1:52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</row>
    <row r="762" spans="1:52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</row>
    <row r="763" spans="1:52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</row>
    <row r="764" spans="1:52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</row>
    <row r="765" spans="1:52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</row>
    <row r="766" spans="1:52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</row>
    <row r="767" spans="1:52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</row>
    <row r="768" spans="1:52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</row>
    <row r="769" spans="1:52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</row>
    <row r="770" spans="1:52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</row>
    <row r="771" spans="1:52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</row>
    <row r="772" spans="1:52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</row>
    <row r="773" spans="1:52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</row>
    <row r="774" spans="1:52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</row>
    <row r="775" spans="1:52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</row>
    <row r="776" spans="1:52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</row>
    <row r="777" spans="1:52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</row>
    <row r="778" spans="1:52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</row>
    <row r="779" spans="1:52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</row>
    <row r="780" spans="1:52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</row>
    <row r="781" spans="1:52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</row>
    <row r="782" spans="1:52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</row>
    <row r="783" spans="1:52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</row>
    <row r="784" spans="1:52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</row>
    <row r="785" spans="1:52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</row>
    <row r="786" spans="1:52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</row>
    <row r="787" spans="1:52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</row>
    <row r="788" spans="1:52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</row>
    <row r="789" spans="1:52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</row>
    <row r="790" spans="1:52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</row>
    <row r="791" spans="1:52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</row>
    <row r="792" spans="1:52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</row>
    <row r="793" spans="1:52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</row>
    <row r="794" spans="1:52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</row>
    <row r="795" spans="1:52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</row>
    <row r="796" spans="1:52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</row>
    <row r="797" spans="1:52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</row>
    <row r="798" spans="1:52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</row>
    <row r="799" spans="1:52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</row>
    <row r="800" spans="1:52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</row>
    <row r="801" spans="1:52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</row>
    <row r="802" spans="1:52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</row>
    <row r="803" spans="1:52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</row>
    <row r="804" spans="1:52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</row>
    <row r="805" spans="1:52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</row>
    <row r="806" spans="1:52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</row>
    <row r="807" spans="1:52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</row>
    <row r="808" spans="1:52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</row>
    <row r="809" spans="1:52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</row>
    <row r="810" spans="1:52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</row>
    <row r="811" spans="1:52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</row>
    <row r="812" spans="1:52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</row>
    <row r="813" spans="1:52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</row>
    <row r="814" spans="1:52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</row>
    <row r="815" spans="1:52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</row>
    <row r="816" spans="1:52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</row>
    <row r="817" spans="1:52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</row>
    <row r="818" spans="1:52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</row>
    <row r="819" spans="1:52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</row>
    <row r="820" spans="1:52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</row>
    <row r="821" spans="1:52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</row>
    <row r="822" spans="1:52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</row>
    <row r="823" spans="1:52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</row>
    <row r="824" spans="1:52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</row>
    <row r="825" spans="1:52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</row>
    <row r="826" spans="1:52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</row>
    <row r="827" spans="1:52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</row>
    <row r="828" spans="1:52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</row>
    <row r="829" spans="1:52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</row>
    <row r="830" spans="1:52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</row>
    <row r="831" spans="1:52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</row>
    <row r="832" spans="1:52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</row>
    <row r="833" spans="1:52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</row>
    <row r="834" spans="1:52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</row>
    <row r="835" spans="1:52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</row>
    <row r="836" spans="1:52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</row>
    <row r="837" spans="1:52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</row>
    <row r="838" spans="1:52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</row>
    <row r="839" spans="1:52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</row>
    <row r="840" spans="1:52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</row>
    <row r="841" spans="1:52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</row>
    <row r="842" spans="1:52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</row>
    <row r="843" spans="1:52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</row>
    <row r="844" spans="1:52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</row>
    <row r="845" spans="1:52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</row>
    <row r="846" spans="1:52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</row>
    <row r="847" spans="1:52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</row>
    <row r="848" spans="1:52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</row>
    <row r="849" spans="1:52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</row>
    <row r="850" spans="1:52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</row>
    <row r="851" spans="1:52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</row>
    <row r="852" spans="1:52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</row>
    <row r="853" spans="1:52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</row>
    <row r="854" spans="1:52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</row>
    <row r="855" spans="1:52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</row>
    <row r="856" spans="1:52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</row>
    <row r="857" spans="1:52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</row>
    <row r="858" spans="1:52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</row>
    <row r="859" spans="1:52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</row>
    <row r="860" spans="1:52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</row>
    <row r="861" spans="1:52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</row>
    <row r="862" spans="1:52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</row>
    <row r="863" spans="1:52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</row>
    <row r="864" spans="1:52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</row>
    <row r="865" spans="1:52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</row>
    <row r="866" spans="1:52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</row>
    <row r="867" spans="1:52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</row>
    <row r="868" spans="1:52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</row>
    <row r="869" spans="1:52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</row>
    <row r="870" spans="1:52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</row>
    <row r="871" spans="1:52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</row>
    <row r="872" spans="1:52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</row>
    <row r="873" spans="1:52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</row>
    <row r="874" spans="1:52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</row>
    <row r="875" spans="1:52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</row>
    <row r="876" spans="1:52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</row>
    <row r="877" spans="1:52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</row>
    <row r="878" spans="1:52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</row>
    <row r="879" spans="1:52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</row>
    <row r="880" spans="1:52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</row>
    <row r="881" spans="1:52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</row>
    <row r="882" spans="1:52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spans="1:52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spans="1:52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spans="1:52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spans="1:52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spans="1:52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spans="1:52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spans="1:52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spans="1:52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spans="1:52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spans="1:52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spans="1:52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spans="1:52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spans="1:52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spans="1:52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spans="1:52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spans="1:52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spans="1:52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spans="1:52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spans="1:52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spans="1:52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spans="1:52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spans="1:52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spans="1:52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spans="1:52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spans="1:52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spans="1:52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spans="1:52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spans="1:52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spans="1:52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spans="1:52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spans="1:52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spans="1:52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spans="1:52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spans="1:52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spans="1:52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spans="1:52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spans="1:52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spans="1:52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spans="1:52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spans="1:52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spans="1:52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spans="1:52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spans="1:52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spans="1:52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spans="1:52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spans="1:52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  <row r="929" spans="1:52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</row>
    <row r="930" spans="1:52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</row>
    <row r="931" spans="1:52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</row>
    <row r="932" spans="1:52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</row>
    <row r="933" spans="1:52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</row>
    <row r="934" spans="1:52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</row>
    <row r="935" spans="1:52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</row>
    <row r="936" spans="1:52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</row>
    <row r="937" spans="1:52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</row>
    <row r="938" spans="1:52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</row>
    <row r="939" spans="1:52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</row>
    <row r="940" spans="1:52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</row>
    <row r="941" spans="1:52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</row>
    <row r="942" spans="1:52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</row>
    <row r="943" spans="1:52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</row>
    <row r="944" spans="1:52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</row>
    <row r="945" spans="1:52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</row>
    <row r="946" spans="1:52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</row>
    <row r="947" spans="1:52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</row>
    <row r="948" spans="1:52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</row>
    <row r="949" spans="1:52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</row>
    <row r="950" spans="1:52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</row>
    <row r="951" spans="1:52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</row>
    <row r="952" spans="1:52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</row>
    <row r="953" spans="1:52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</row>
    <row r="954" spans="1:52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</row>
    <row r="955" spans="1:52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</row>
    <row r="956" spans="1:52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</row>
    <row r="957" spans="1:52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</row>
    <row r="958" spans="1:52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</row>
    <row r="959" spans="1:52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</row>
    <row r="960" spans="1:52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</row>
    <row r="961" spans="1:52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</row>
    <row r="962" spans="1:52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</row>
    <row r="963" spans="1:52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</row>
    <row r="964" spans="1:52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</row>
    <row r="965" spans="1:52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</row>
    <row r="966" spans="1:52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</row>
    <row r="967" spans="1:52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</row>
    <row r="968" spans="1:52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</row>
    <row r="969" spans="1:52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</row>
    <row r="970" spans="1:52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</row>
    <row r="971" spans="1:52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</row>
    <row r="972" spans="1:52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</row>
    <row r="973" spans="1:52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</row>
    <row r="974" spans="1:52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</row>
    <row r="975" spans="1:52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</row>
    <row r="976" spans="1:52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</row>
    <row r="977" spans="1:52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</row>
    <row r="978" spans="1:52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</row>
    <row r="979" spans="1:52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</row>
    <row r="980" spans="1:52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</row>
    <row r="981" spans="1:52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</row>
    <row r="982" spans="1:52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</row>
    <row r="983" spans="1:52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</row>
    <row r="984" spans="1:52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</row>
    <row r="985" spans="1:52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</row>
    <row r="986" spans="1:52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</row>
    <row r="987" spans="1:52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</row>
    <row r="988" spans="1:52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</row>
    <row r="989" spans="1:52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</row>
    <row r="990" spans="1:52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</row>
    <row r="991" spans="1:52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</row>
  </sheetData>
  <mergeCells count="94">
    <mergeCell ref="E11:E12"/>
    <mergeCell ref="F11:F12"/>
    <mergeCell ref="H25:H26"/>
    <mergeCell ref="A5:A10"/>
    <mergeCell ref="B5:B10"/>
    <mergeCell ref="A11:A16"/>
    <mergeCell ref="B11:B16"/>
    <mergeCell ref="A24:A26"/>
    <mergeCell ref="B24:B26"/>
    <mergeCell ref="D24:D26"/>
    <mergeCell ref="F24:F26"/>
    <mergeCell ref="C17:C23"/>
    <mergeCell ref="C24:C26"/>
    <mergeCell ref="A17:A23"/>
    <mergeCell ref="B17:B23"/>
    <mergeCell ref="D17:D23"/>
    <mergeCell ref="V5:V10"/>
    <mergeCell ref="W5:W10"/>
    <mergeCell ref="V11:V16"/>
    <mergeCell ref="W11:W16"/>
    <mergeCell ref="D5:D10"/>
    <mergeCell ref="E9:E10"/>
    <mergeCell ref="D11:D16"/>
    <mergeCell ref="E13:E14"/>
    <mergeCell ref="F13:F14"/>
    <mergeCell ref="U13:U14"/>
    <mergeCell ref="G13:G14"/>
    <mergeCell ref="H13:H14"/>
    <mergeCell ref="M13:M14"/>
    <mergeCell ref="I13:I14"/>
    <mergeCell ref="J13:J14"/>
    <mergeCell ref="K13:K14"/>
    <mergeCell ref="AF17:AF18"/>
    <mergeCell ref="U17:U18"/>
    <mergeCell ref="N2:T2"/>
    <mergeCell ref="AE2:AF2"/>
    <mergeCell ref="B4:AD4"/>
    <mergeCell ref="X9:X10"/>
    <mergeCell ref="Y9:Y10"/>
    <mergeCell ref="AB9:AB10"/>
    <mergeCell ref="AC9:AC10"/>
    <mergeCell ref="Z9:Z10"/>
    <mergeCell ref="AA9:AA10"/>
    <mergeCell ref="C5:C10"/>
    <mergeCell ref="R13:R14"/>
    <mergeCell ref="C11:C16"/>
    <mergeCell ref="R17:R18"/>
    <mergeCell ref="S17:S18"/>
    <mergeCell ref="T17:T18"/>
    <mergeCell ref="V17:V23"/>
    <mergeCell ref="AE17:AE18"/>
    <mergeCell ref="G17:G18"/>
    <mergeCell ref="H17:H18"/>
    <mergeCell ref="P17:P18"/>
    <mergeCell ref="I17:I18"/>
    <mergeCell ref="J17:J18"/>
    <mergeCell ref="K17:K18"/>
    <mergeCell ref="L17:L18"/>
    <mergeCell ref="M17:M18"/>
    <mergeCell ref="Q17:Q18"/>
    <mergeCell ref="V24:V26"/>
    <mergeCell ref="W24:W26"/>
    <mergeCell ref="AF9:AF10"/>
    <mergeCell ref="AD9:AD10"/>
    <mergeCell ref="AE9:AE10"/>
    <mergeCell ref="AD24:AD26"/>
    <mergeCell ref="AC17:AC18"/>
    <mergeCell ref="AD17:AD18"/>
    <mergeCell ref="W17:W23"/>
    <mergeCell ref="X17:X18"/>
    <mergeCell ref="Y17:Y18"/>
    <mergeCell ref="Z17:Z18"/>
    <mergeCell ref="AA17:AA18"/>
    <mergeCell ref="AB17:AB18"/>
    <mergeCell ref="AE13:AE14"/>
    <mergeCell ref="AF13:AF14"/>
    <mergeCell ref="S13:S14"/>
    <mergeCell ref="T13:T14"/>
    <mergeCell ref="X13:X14"/>
    <mergeCell ref="Y13:Y14"/>
    <mergeCell ref="Q13:Q14"/>
    <mergeCell ref="Z13:Z14"/>
    <mergeCell ref="AA13:AA14"/>
    <mergeCell ref="AB13:AB14"/>
    <mergeCell ref="AC13:AC14"/>
    <mergeCell ref="AD13:AD14"/>
    <mergeCell ref="E17:E18"/>
    <mergeCell ref="F17:F18"/>
    <mergeCell ref="N13:N14"/>
    <mergeCell ref="O13:O14"/>
    <mergeCell ref="P13:P14"/>
    <mergeCell ref="N17:N18"/>
    <mergeCell ref="O17:O18"/>
    <mergeCell ref="L13:L14"/>
  </mergeCells>
  <phoneticPr fontId="10" type="noConversion"/>
  <pageMargins left="0.70866141732283472" right="0.70866141732283472" top="0.74803149606299213" bottom="0.74803149606299213" header="0" footer="0"/>
  <pageSetup scale="40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Vergaro</dc:creator>
  <cp:lastModifiedBy>provaxp</cp:lastModifiedBy>
  <cp:lastPrinted>2023-02-23T11:39:36Z</cp:lastPrinted>
  <dcterms:created xsi:type="dcterms:W3CDTF">2015-06-05T16:19:34Z</dcterms:created>
  <dcterms:modified xsi:type="dcterms:W3CDTF">2023-11-15T08:47:34Z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