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Z:\CdLTLB\MANIFESTO STUDI\Manifesto 2023-2024\"/>
    </mc:Choice>
  </mc:AlternateContent>
  <xr:revisionPtr revIDLastSave="0" documentId="13_ncr:1_{4404D51B-E0C1-4DE3-A636-9D8C9750BD93}" xr6:coauthVersionLast="45" xr6:coauthVersionMax="45" xr10:uidLastSave="{00000000-0000-0000-0000-000000000000}"/>
  <bookViews>
    <workbookView xWindow="-60" yWindow="-60" windowWidth="28920" windowHeight="15900" activeTab="1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gDC5KyfOguCgoNfaXy0rwuBJ1/8Q=="/>
    </ext>
  </extLst>
</workbook>
</file>

<file path=xl/calcChain.xml><?xml version="1.0" encoding="utf-8"?>
<calcChain xmlns="http://schemas.openxmlformats.org/spreadsheetml/2006/main">
  <c r="AC34" i="1" l="1"/>
  <c r="AB34" i="1"/>
  <c r="AA34" i="1"/>
  <c r="Z34" i="1"/>
  <c r="Y34" i="1"/>
  <c r="X34" i="1"/>
  <c r="W34" i="1"/>
  <c r="T33" i="1"/>
  <c r="R33" i="1"/>
  <c r="P33" i="1"/>
  <c r="R32" i="1"/>
  <c r="P32" i="1"/>
  <c r="R31" i="1"/>
  <c r="P31" i="1"/>
  <c r="T29" i="1"/>
  <c r="R29" i="1"/>
  <c r="P29" i="1"/>
  <c r="T28" i="1"/>
  <c r="R28" i="1"/>
  <c r="P28" i="1"/>
  <c r="R27" i="1"/>
  <c r="T24" i="1"/>
  <c r="R24" i="1"/>
  <c r="P24" i="1"/>
  <c r="T23" i="1"/>
  <c r="R23" i="1"/>
  <c r="P23" i="1"/>
  <c r="T20" i="1"/>
  <c r="R20" i="1"/>
  <c r="P20" i="1"/>
  <c r="T19" i="1"/>
  <c r="R19" i="1"/>
  <c r="P19" i="1"/>
  <c r="T18" i="1"/>
  <c r="R18" i="1"/>
  <c r="P18" i="1"/>
  <c r="T16" i="1"/>
  <c r="R16" i="1"/>
  <c r="P16" i="1"/>
  <c r="T15" i="1"/>
  <c r="R15" i="1"/>
  <c r="P15" i="1"/>
  <c r="R14" i="1"/>
  <c r="P14" i="1"/>
  <c r="R12" i="1"/>
  <c r="P12" i="1"/>
  <c r="T11" i="1"/>
  <c r="R11" i="1"/>
  <c r="P11" i="1"/>
  <c r="T10" i="1"/>
  <c r="R10" i="1"/>
  <c r="U10" i="1" s="1"/>
  <c r="T9" i="1"/>
  <c r="R9" i="1"/>
  <c r="P9" i="1"/>
  <c r="T8" i="1"/>
  <c r="R8" i="1"/>
  <c r="P8" i="1"/>
  <c r="T7" i="1"/>
  <c r="R7" i="1"/>
  <c r="P7" i="1"/>
  <c r="T6" i="1"/>
  <c r="R6" i="1"/>
  <c r="P6" i="1"/>
  <c r="T5" i="1"/>
  <c r="R5" i="1"/>
  <c r="P5" i="1"/>
  <c r="U8" i="1" l="1"/>
  <c r="U11" i="1"/>
  <c r="U12" i="1"/>
  <c r="U7" i="1"/>
  <c r="U19" i="1"/>
  <c r="U33" i="1"/>
  <c r="U14" i="1"/>
  <c r="U18" i="1"/>
  <c r="U24" i="1"/>
  <c r="U28" i="1"/>
  <c r="U32" i="1"/>
  <c r="U16" i="1"/>
  <c r="U23" i="1"/>
  <c r="U5" i="1"/>
  <c r="U9" i="1"/>
  <c r="U20" i="1"/>
  <c r="U31" i="1"/>
  <c r="U6" i="1"/>
  <c r="AC40" i="3"/>
  <c r="AB40" i="3"/>
  <c r="AA40" i="3"/>
  <c r="Z40" i="3"/>
  <c r="Y40" i="3"/>
  <c r="X40" i="3"/>
  <c r="W40" i="3"/>
  <c r="T39" i="3"/>
  <c r="R39" i="3"/>
  <c r="P39" i="3"/>
  <c r="R38" i="3"/>
  <c r="P38" i="3"/>
  <c r="R37" i="3"/>
  <c r="P37" i="3"/>
  <c r="R36" i="3"/>
  <c r="P36" i="3"/>
  <c r="R25" i="3"/>
  <c r="T24" i="3"/>
  <c r="R24" i="3"/>
  <c r="P24" i="3"/>
  <c r="T23" i="3"/>
  <c r="R23" i="3"/>
  <c r="P23" i="3"/>
  <c r="T22" i="3"/>
  <c r="R22" i="3"/>
  <c r="P22" i="3"/>
  <c r="T21" i="3"/>
  <c r="R21" i="3"/>
  <c r="P21" i="3"/>
  <c r="T20" i="3"/>
  <c r="R20" i="3"/>
  <c r="P20" i="3"/>
  <c r="T18" i="3"/>
  <c r="R18" i="3"/>
  <c r="P18" i="3"/>
  <c r="T17" i="3"/>
  <c r="R17" i="3"/>
  <c r="P17" i="3"/>
  <c r="R16" i="3"/>
  <c r="P16" i="3"/>
  <c r="T14" i="3"/>
  <c r="R14" i="3"/>
  <c r="P14" i="3"/>
  <c r="T13" i="3"/>
  <c r="R13" i="3"/>
  <c r="P13" i="3"/>
  <c r="T11" i="3"/>
  <c r="R11" i="3"/>
  <c r="P11" i="3"/>
  <c r="T10" i="3"/>
  <c r="T7" i="3"/>
  <c r="R7" i="3"/>
  <c r="P7" i="3"/>
  <c r="T6" i="3"/>
  <c r="R6" i="3"/>
  <c r="P6" i="3"/>
  <c r="T5" i="3"/>
  <c r="R5" i="3"/>
  <c r="P5" i="3"/>
  <c r="AC39" i="2"/>
  <c r="AB39" i="2"/>
  <c r="AA39" i="2"/>
  <c r="Z39" i="2"/>
  <c r="Y39" i="2"/>
  <c r="X39" i="2"/>
  <c r="W39" i="2"/>
  <c r="R38" i="2"/>
  <c r="P38" i="2"/>
  <c r="R37" i="2"/>
  <c r="P37" i="2"/>
  <c r="T36" i="2"/>
  <c r="R36" i="2"/>
  <c r="P36" i="2"/>
  <c r="R33" i="2"/>
  <c r="R31" i="2"/>
  <c r="P31" i="2"/>
  <c r="T30" i="2"/>
  <c r="R30" i="2"/>
  <c r="P30" i="2"/>
  <c r="T29" i="2"/>
  <c r="R29" i="2"/>
  <c r="P29" i="2"/>
  <c r="T27" i="2"/>
  <c r="R27" i="2"/>
  <c r="P27" i="2"/>
  <c r="T25" i="2"/>
  <c r="R25" i="2"/>
  <c r="P25" i="2"/>
  <c r="T24" i="2"/>
  <c r="R24" i="2"/>
  <c r="P24" i="2"/>
  <c r="T23" i="2"/>
  <c r="R23" i="2"/>
  <c r="P23" i="2"/>
  <c r="T22" i="2"/>
  <c r="R22" i="2"/>
  <c r="P22" i="2"/>
  <c r="T21" i="2"/>
  <c r="R21" i="2"/>
  <c r="P21" i="2"/>
  <c r="R18" i="2"/>
  <c r="P18" i="2"/>
  <c r="T16" i="2"/>
  <c r="R16" i="2"/>
  <c r="P16" i="2"/>
  <c r="T15" i="2"/>
  <c r="R15" i="2"/>
  <c r="P15" i="2"/>
  <c r="R13" i="2"/>
  <c r="P13" i="2"/>
  <c r="R12" i="2"/>
  <c r="P12" i="2"/>
  <c r="T11" i="2"/>
  <c r="R11" i="2"/>
  <c r="P11" i="2"/>
  <c r="T10" i="2"/>
  <c r="R10" i="2"/>
  <c r="P10" i="2"/>
  <c r="T9" i="2"/>
  <c r="R9" i="2"/>
  <c r="P9" i="2"/>
  <c r="T6" i="2"/>
  <c r="R6" i="2"/>
  <c r="P6" i="2"/>
  <c r="T5" i="2"/>
  <c r="R5" i="2"/>
  <c r="P5" i="2"/>
  <c r="U13" i="3" l="1"/>
  <c r="U17" i="3"/>
  <c r="U22" i="3"/>
  <c r="U37" i="3"/>
  <c r="U39" i="3"/>
  <c r="U9" i="2"/>
  <c r="U16" i="2"/>
  <c r="U22" i="2"/>
  <c r="U10" i="2"/>
  <c r="U27" i="2"/>
  <c r="U36" i="2"/>
  <c r="U12" i="2"/>
  <c r="U38" i="2"/>
  <c r="U5" i="2"/>
  <c r="U11" i="2"/>
  <c r="U15" i="2"/>
  <c r="U21" i="2"/>
  <c r="U25" i="2"/>
  <c r="U31" i="2"/>
  <c r="U11" i="3"/>
  <c r="U24" i="2"/>
  <c r="U30" i="2"/>
  <c r="U6" i="3"/>
  <c r="U16" i="3"/>
  <c r="U20" i="3"/>
  <c r="U24" i="3"/>
  <c r="U36" i="3"/>
  <c r="U38" i="3"/>
  <c r="U13" i="2"/>
  <c r="U18" i="2"/>
  <c r="U23" i="2"/>
  <c r="U29" i="2"/>
  <c r="U37" i="2"/>
  <c r="U7" i="3"/>
  <c r="U18" i="3"/>
  <c r="U23" i="3"/>
  <c r="U5" i="3"/>
  <c r="U21" i="3"/>
</calcChain>
</file>

<file path=xl/sharedStrings.xml><?xml version="1.0" encoding="utf-8"?>
<sst xmlns="http://schemas.openxmlformats.org/spreadsheetml/2006/main" count="779" uniqueCount="352">
  <si>
    <t>CdS in Tecniche di Laboratorio Biomedico</t>
  </si>
  <si>
    <t>ore docente (calcolate sul numero di gruppi)</t>
  </si>
  <si>
    <t>mutuazioni</t>
  </si>
  <si>
    <t>anno</t>
  </si>
  <si>
    <t>semestre</t>
  </si>
  <si>
    <t>insegnamento</t>
  </si>
  <si>
    <t>modulo</t>
  </si>
  <si>
    <t>SSD modulo</t>
  </si>
  <si>
    <t>docente</t>
  </si>
  <si>
    <t>SSD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</si>
  <si>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</si>
  <si>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</si>
  <si>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</si>
  <si>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</si>
  <si>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</si>
  <si>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</si>
  <si>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</si>
  <si>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</si>
  <si>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</si>
  <si>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</si>
  <si>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</si>
  <si>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</si>
  <si>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</si>
  <si>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</si>
  <si>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</si>
  <si>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</si>
  <si>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</si>
  <si>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</si>
  <si>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</si>
  <si>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</si>
  <si>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</si>
  <si>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</si>
  <si>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</si>
  <si>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</si>
  <si>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PA</t>
  </si>
  <si>
    <t>T</t>
  </si>
  <si>
    <t>DCO</t>
  </si>
  <si>
    <t>MED/46</t>
  </si>
  <si>
    <t>DCA</t>
  </si>
  <si>
    <t>SMECHIMAI</t>
  </si>
  <si>
    <t>Attività formative affini o integrative</t>
  </si>
  <si>
    <t>Scienze biomediche</t>
  </si>
  <si>
    <t>BMN</t>
  </si>
  <si>
    <t>R</t>
  </si>
  <si>
    <t>BIO/12</t>
  </si>
  <si>
    <t>DSV</t>
  </si>
  <si>
    <t>BIO/17</t>
  </si>
  <si>
    <t>CHIMOMO</t>
  </si>
  <si>
    <t>RU</t>
  </si>
  <si>
    <t>MED/07</t>
  </si>
  <si>
    <t>Eva Pericolini</t>
  </si>
  <si>
    <t>Virologia</t>
  </si>
  <si>
    <t>Lorena 
Pozzi</t>
  </si>
  <si>
    <t>Prova finale lingua straniera</t>
  </si>
  <si>
    <t>Pasqualina Grazioso</t>
  </si>
  <si>
    <t>PTA</t>
  </si>
  <si>
    <t>Tirocinio</t>
  </si>
  <si>
    <t>Enrico Tagliafico</t>
  </si>
  <si>
    <t>Laboratori professionali dello specifico SSD</t>
  </si>
  <si>
    <t>Attività Seminariali</t>
  </si>
  <si>
    <t>Altre attività quali l'informatica, attività seminariali ecc.</t>
  </si>
  <si>
    <t>AS</t>
  </si>
  <si>
    <t>A scelta dello
studente</t>
  </si>
  <si>
    <t>TAF</t>
  </si>
  <si>
    <t>RUOLI</t>
  </si>
  <si>
    <t>A</t>
  </si>
  <si>
    <t>base</t>
  </si>
  <si>
    <t>PO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</si>
  <si>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</si>
  <si>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</si>
  <si>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</si>
  <si>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</si>
  <si>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</si>
  <si>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</si>
  <si>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</si>
  <si>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</si>
  <si>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</si>
  <si>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</si>
  <si>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</si>
  <si>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ricercatore a tempo indeterminato</t>
  </si>
  <si>
    <t>E</t>
  </si>
  <si>
    <t>prova finale, lingua straniera</t>
  </si>
  <si>
    <t>RTD</t>
  </si>
  <si>
    <t>ricercatore a tempo determinato</t>
  </si>
  <si>
    <t>F</t>
  </si>
  <si>
    <t>laboratori professionali, attività seminariali</t>
  </si>
  <si>
    <t>Tutor</t>
  </si>
  <si>
    <t>tutor</t>
  </si>
  <si>
    <t>docente a contratto aziendale</t>
  </si>
  <si>
    <t>docente a contratto oneroso per unimore</t>
  </si>
  <si>
    <t>DCG</t>
  </si>
  <si>
    <t>docente a contratto gratuito per unimore</t>
  </si>
  <si>
    <t>SSD 
modulo</t>
  </si>
  <si>
    <t>SSD
 docente</t>
  </si>
  <si>
    <t>ORE
 studente</t>
  </si>
  <si>
    <t>Patologia generale
 e clinica</t>
  </si>
  <si>
    <t>Biochimica clinica</t>
  </si>
  <si>
    <t>MED/04</t>
  </si>
  <si>
    <t>Patologia clinica</t>
  </si>
  <si>
    <t>MED/05</t>
  </si>
  <si>
    <t>Stefania
Bergamini</t>
  </si>
  <si>
    <t>Scienze e tecniche di laboratorio biomedico</t>
  </si>
  <si>
    <t>Immunologia, Immunoematologia, Fisiopatologia Generale ed Endocrina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</si>
  <si>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</si>
  <si>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</si>
  <si>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</si>
  <si>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</si>
  <si>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</si>
  <si>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</si>
  <si>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</si>
  <si>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</si>
  <si>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</si>
  <si>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</si>
  <si>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Giulia Brigante</t>
  </si>
  <si>
    <t>Tecniche endocrine</t>
  </si>
  <si>
    <t>Batteriologia</t>
  </si>
  <si>
    <t>Claudio
 Cermelli</t>
  </si>
  <si>
    <t>Microbiologia 
Clinica</t>
  </si>
  <si>
    <t>Micologia e
 Parassitologia</t>
  </si>
  <si>
    <t>Elisabetta
 Blasi</t>
  </si>
  <si>
    <t>Parassitologia e Malattie 
Parassitarie degli animali</t>
  </si>
  <si>
    <t>VET/06</t>
  </si>
  <si>
    <t>Microbiologia e Igiene degli Alimenti</t>
  </si>
  <si>
    <t>MED/42</t>
  </si>
  <si>
    <t>Scienze Biomediche</t>
  </si>
  <si>
    <t>Anatomia e Istologia
Patologica</t>
  </si>
  <si>
    <t>Tecniche di
Istopatologia</t>
  </si>
  <si>
    <t>Lorena
 Losi</t>
  </si>
  <si>
    <t>MED/08</t>
  </si>
  <si>
    <t>Anatomia
 Patologica A</t>
  </si>
  <si>
    <t>Lorena Losi</t>
  </si>
  <si>
    <t>Scienze Medico Chirurgiche</t>
  </si>
  <si>
    <t>Anatomia
 Patologica B</t>
  </si>
  <si>
    <t>Luca Reggiani Bonetti</t>
  </si>
  <si>
    <t>Farmacologia, Medicina Legale e Genetica Medica</t>
  </si>
  <si>
    <t>Farmacotossicologia</t>
  </si>
  <si>
    <t>BIO/14</t>
  </si>
  <si>
    <t>Alessandra Ottani</t>
  </si>
  <si>
    <t>Primo soccorso</t>
  </si>
  <si>
    <t>Tecniche di 
Farmacotossicologia</t>
  </si>
  <si>
    <t>Scienze medico chirurgiche</t>
  </si>
  <si>
    <t>Galenica
 Farmaceutica</t>
  </si>
  <si>
    <t>CHIM/09</t>
  </si>
  <si>
    <t>Marianna
Rivasi</t>
  </si>
  <si>
    <t>Gregorio Medici</t>
  </si>
  <si>
    <t>Etica e Deontologia
Professionale</t>
  </si>
  <si>
    <t>MED/43</t>
  </si>
  <si>
    <t>AnnaLaura
Santunione</t>
  </si>
  <si>
    <t>Scienze della prevenzione e dei servizi sanitari</t>
  </si>
  <si>
    <t>Tossicologia Forense</t>
  </si>
  <si>
    <t>Genetica Medica</t>
  </si>
  <si>
    <t>MED/03</t>
  </si>
  <si>
    <t>Tirocinio
 Biomedico II</t>
  </si>
  <si>
    <t>Endocrinologia Traslazionale</t>
  </si>
  <si>
    <t>Tecniche
 Forensi</t>
  </si>
  <si>
    <t>Tecniche e Diagnostica
 Ultrastrutturale</t>
  </si>
  <si>
    <t xml:space="preserve">Paola Sena </t>
  </si>
  <si>
    <t>Attività a scelta 
dello studente II anno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</si>
  <si>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</si>
  <si>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</si>
  <si>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</si>
  <si>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</si>
  <si>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</si>
  <si>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</si>
  <si>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</si>
  <si>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</si>
  <si>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</si>
  <si>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</si>
  <si>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</si>
  <si>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Diagnostica Microbiologica</t>
  </si>
  <si>
    <t>Claudia Venturelli</t>
  </si>
  <si>
    <t>Diagnostica molecolare 
applicata alla Microbiologia</t>
  </si>
  <si>
    <t>Monica Pecorari</t>
  </si>
  <si>
    <t>Biologia cutanea:
biotecnologie applicate
alla diagnostica e alla ricerca</t>
  </si>
  <si>
    <t>Tecniche di crioconservazione delle cellule staminali in Medicina Trasfusionale</t>
  </si>
  <si>
    <t>Giovanni Battista 
Ceccherelli</t>
  </si>
  <si>
    <t>Anatomia Patologica
Macroscopica</t>
  </si>
  <si>
    <t>TLB</t>
  </si>
  <si>
    <t>OST</t>
  </si>
  <si>
    <t>Citologia Clinica Oncologica</t>
  </si>
  <si>
    <t>Nazzarena Bigiani</t>
  </si>
  <si>
    <t>Tecniche e Diagnostica Citopatologica</t>
  </si>
  <si>
    <t>Stefania Bettelli</t>
  </si>
  <si>
    <t>Igiene generale 
ed applicata</t>
  </si>
  <si>
    <t>Sergio Rovesti</t>
  </si>
  <si>
    <t>Scienze della Prevenzione e dei Servizi sanitari</t>
  </si>
  <si>
    <t>TRMIR</t>
  </si>
  <si>
    <t>TLB
TFCePC</t>
  </si>
  <si>
    <t>Medicina del
 Lavoro</t>
  </si>
  <si>
    <t>MED/44</t>
  </si>
  <si>
    <t>Norme di Radioprotezione</t>
  </si>
  <si>
    <t>MED/36</t>
  </si>
  <si>
    <t>Gabriele Guidi</t>
  </si>
  <si>
    <t>Economia Aziendale</t>
  </si>
  <si>
    <t>SECS-PSI/07</t>
  </si>
  <si>
    <t>Patrizia Marchegiano</t>
  </si>
  <si>
    <t>Scienze del management sanitario</t>
  </si>
  <si>
    <t>Principi di Diritto Sanitario</t>
  </si>
  <si>
    <t>IUS/07</t>
  </si>
  <si>
    <t>Storia della Medicina</t>
  </si>
  <si>
    <t>MED/02</t>
  </si>
  <si>
    <t>Berenice Cavarra</t>
  </si>
  <si>
    <t>Scienze Umane e Psicopedagogiche</t>
  </si>
  <si>
    <t>TLB
ID</t>
  </si>
  <si>
    <t>Lorena  Pozzi</t>
  </si>
  <si>
    <t>Gianluca Rugna</t>
  </si>
  <si>
    <t>Prova Finale</t>
  </si>
  <si>
    <t>PROFIN-S</t>
  </si>
  <si>
    <t>I ANNO - ANNO ACCADEMICO 2023/2024 - Coorte 2023/2024</t>
  </si>
  <si>
    <t>III ANNO - ANNO ACCADEMICO 2023/2024 - Coorte 2021/2022</t>
  </si>
  <si>
    <t>Diagnostica di Laboratorio 3</t>
  </si>
  <si>
    <t xml:space="preserve">  Alessandra Marconi</t>
  </si>
  <si>
    <t>NEUBIOMET</t>
  </si>
  <si>
    <t>II ANNO - ANNO ACCADEMICO 2023/2024 - Coorte 2022/2023</t>
  </si>
  <si>
    <t>Attività a scelta dello studente</t>
  </si>
  <si>
    <t>Barbara Restani</t>
  </si>
  <si>
    <t>Elena Tenedini</t>
  </si>
  <si>
    <t>Lara Gibellini</t>
  </si>
  <si>
    <t>Patologia generale 
e oncologia</t>
  </si>
  <si>
    <t>Lorena Pozzi</t>
  </si>
  <si>
    <t>Alessandra Marconi</t>
  </si>
  <si>
    <t>Codice insegnamento ESSE 3</t>
  </si>
  <si>
    <t>Scienze
 propedeutiche  1</t>
  </si>
  <si>
    <t>Fisica Medica</t>
  </si>
  <si>
    <t>FIS/07</t>
  </si>
  <si>
    <t>Scienze
Propedeutiche</t>
  </si>
  <si>
    <t>ID</t>
  </si>
  <si>
    <t>INF/01</t>
  </si>
  <si>
    <t xml:space="preserve">TRMIR
</t>
  </si>
  <si>
    <t>TLB
ID
TFCePC
DIET
OST</t>
  </si>
  <si>
    <t>Basi di informatica medica</t>
  </si>
  <si>
    <t>Grazia Righini</t>
  </si>
  <si>
    <t>Scienze
 propedeutiche 2</t>
  </si>
  <si>
    <t>Statistica
 Medica</t>
  </si>
  <si>
    <t>MED/01</t>
  </si>
  <si>
    <t>Roberto
D'Amico</t>
  </si>
  <si>
    <t>TFCePC</t>
  </si>
  <si>
    <t>TLB
ID
DIET
TRMIR</t>
  </si>
  <si>
    <t>Sicurezza nei
 Laboratori</t>
  </si>
  <si>
    <t>Patrizia
Marchegiano</t>
  </si>
  <si>
    <t>Scienze e tecniche di Laboratorio Biomedico</t>
  </si>
  <si>
    <t>Diagnostica in vitro: quadro normativo</t>
  </si>
  <si>
    <t>ING-INF/06</t>
  </si>
  <si>
    <t xml:space="preserve">Sonia Cecoli </t>
  </si>
  <si>
    <t>Scienze interdisciplinari</t>
  </si>
  <si>
    <t>270-30</t>
  </si>
  <si>
    <t xml:space="preserve">Chimica e Biochimica       </t>
  </si>
  <si>
    <t>Chimica
generale</t>
  </si>
  <si>
    <t>CHIM/03</t>
  </si>
  <si>
    <t>Chimica
organica</t>
  </si>
  <si>
    <t>CHIM/06</t>
  </si>
  <si>
    <t>Adele Mucci</t>
  </si>
  <si>
    <t>Biochimica</t>
  </si>
  <si>
    <t>BIO/10</t>
  </si>
  <si>
    <t>Biologia
generale</t>
  </si>
  <si>
    <t>BIO/13</t>
  </si>
  <si>
    <t>Serena Carra</t>
  </si>
  <si>
    <t>BIO/11</t>
  </si>
  <si>
    <t>270-31</t>
  </si>
  <si>
    <t xml:space="preserve">Biologia, Genetica e Fisiologia   </t>
  </si>
  <si>
    <t>Biologia 
cellulare</t>
  </si>
  <si>
    <t>Biologia
molecolare</t>
  </si>
  <si>
    <t>Meccanismi di base nella trasmissione genetica</t>
  </si>
  <si>
    <t>Fisiologia</t>
  </si>
  <si>
    <t>BIO/09</t>
  </si>
  <si>
    <t>Antonietta Vilella</t>
  </si>
  <si>
    <t>TLB
TRMIR</t>
  </si>
  <si>
    <t>270-05</t>
  </si>
  <si>
    <t xml:space="preserve">Anatomia Umana e
Istologia           </t>
  </si>
  <si>
    <t>Istologia</t>
  </si>
  <si>
    <t>Paola Sena</t>
  </si>
  <si>
    <t>Anatomia 
Umana</t>
  </si>
  <si>
    <t>BIO/16</t>
  </si>
  <si>
    <t>Vincenza Rita Lo Vasco</t>
  </si>
  <si>
    <t>270-32</t>
  </si>
  <si>
    <t xml:space="preserve">Microbiologia e Virologia      </t>
  </si>
  <si>
    <t>Microbiologia</t>
  </si>
  <si>
    <t>Claudio
Cermelli</t>
  </si>
  <si>
    <t>Introduzione alla Microbiologia
e Virologia</t>
  </si>
  <si>
    <t>270-03</t>
  </si>
  <si>
    <t xml:space="preserve">Inglese
 scientifico           </t>
  </si>
  <si>
    <t>Inglese</t>
  </si>
  <si>
    <t>L-LIN/12</t>
  </si>
  <si>
    <t>DSLC</t>
  </si>
  <si>
    <t>TRMIR
TLB
TFCePC
DIET
OST</t>
  </si>
  <si>
    <t>270-33</t>
  </si>
  <si>
    <t xml:space="preserve">Tirocinio 
Biomedico I          </t>
  </si>
  <si>
    <t>Laboratorio Chimica di Base</t>
  </si>
  <si>
    <t>270-07</t>
  </si>
  <si>
    <t xml:space="preserve">Ulteriori Attività 
Formative 1 anno  </t>
  </si>
  <si>
    <t>Tecniche analitiche di medicina di laboratorio</t>
  </si>
  <si>
    <t>Primo 
soccorso</t>
  </si>
  <si>
    <t>MED/45</t>
  </si>
  <si>
    <t>Primo
 soccorso</t>
  </si>
  <si>
    <t>270-26</t>
  </si>
  <si>
    <t xml:space="preserve">Attività a scelta 
dello studente     </t>
  </si>
  <si>
    <t>Attività a scelta 
dello studente 1</t>
  </si>
  <si>
    <t>TLB
TRMIR
TFCePC
DIET
OST</t>
  </si>
  <si>
    <t xml:space="preserve">Informatica
</t>
  </si>
  <si>
    <t>270-40</t>
  </si>
  <si>
    <t>270-41</t>
  </si>
  <si>
    <t>Microbiologia Clinica e Parassitologia Veterinaria</t>
  </si>
  <si>
    <t>270-35</t>
  </si>
  <si>
    <t>270-10</t>
  </si>
  <si>
    <t>270-36</t>
  </si>
  <si>
    <t>270-37</t>
  </si>
  <si>
    <t xml:space="preserve">Ulteriori Attività 
Formative 2 </t>
  </si>
  <si>
    <t>270-42</t>
  </si>
  <si>
    <t>270-27</t>
  </si>
  <si>
    <t>270-43</t>
  </si>
  <si>
    <t>Tecniche Dignostiche
di Anatomia Patologica 3</t>
  </si>
  <si>
    <t>270-44</t>
  </si>
  <si>
    <t>270-45</t>
  </si>
  <si>
    <t>Scienze della Prevenzione
e dei Servizi Sanitari 3</t>
  </si>
  <si>
    <t>270-19</t>
  </si>
  <si>
    <t>Tirocinio 3 anno</t>
  </si>
  <si>
    <t>270-20</t>
  </si>
  <si>
    <t>270-28</t>
  </si>
  <si>
    <t>270-21</t>
  </si>
  <si>
    <t>Patrizia Messi</t>
  </si>
  <si>
    <t>CHOMOMO</t>
  </si>
  <si>
    <t>MED/41</t>
  </si>
  <si>
    <t>Tecniche di Anatomia Patologica</t>
  </si>
  <si>
    <t>Tecniche di Endocrinologia</t>
  </si>
  <si>
    <t>Tecniche di Immunoematologia</t>
  </si>
  <si>
    <t>Tecniche di Microbiologia Clinica</t>
  </si>
  <si>
    <t>Tecniche di Patologia Clinica</t>
  </si>
  <si>
    <t>Tecniche di Virologia</t>
  </si>
  <si>
    <t xml:space="preserve">Attività a scelta 
dello studente III anno
</t>
  </si>
  <si>
    <t>Tecniche di
Patologia Clinica</t>
  </si>
  <si>
    <t>Tecniche di Diagnostica Molecolare applicata all'Anatomia Patologica</t>
  </si>
  <si>
    <t>Ulteriori Attività 
Formative 3 anno</t>
  </si>
  <si>
    <t>Ruggiero Norfo</t>
  </si>
  <si>
    <t xml:space="preserve"> BIO/13</t>
  </si>
  <si>
    <t>Andrea Alessandrini</t>
  </si>
  <si>
    <t>FIM</t>
  </si>
  <si>
    <t>Stefano Busani</t>
  </si>
  <si>
    <t>270-56</t>
  </si>
  <si>
    <t>270-57</t>
  </si>
  <si>
    <t>Livio Casarini</t>
  </si>
  <si>
    <t>Marco Martignon</t>
  </si>
  <si>
    <t>Clara Lazzaretti</t>
  </si>
  <si>
    <t>RTDA</t>
  </si>
  <si>
    <t>Marco Sabatini</t>
  </si>
  <si>
    <t>Patrizia Verri</t>
  </si>
  <si>
    <t>Valentina Salsi</t>
  </si>
  <si>
    <t>Albino Eccher</t>
  </si>
  <si>
    <t>Andrea Paolella</t>
  </si>
  <si>
    <t>CHIMGEO</t>
  </si>
  <si>
    <t>Alberto Levi</t>
  </si>
  <si>
    <t>Roberto Giuseppe Lucchini</t>
  </si>
  <si>
    <t>Moira Ragazzi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</si>
</sst>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indexed="8"/>
      <name val="Calibri"/>
      <family val="2"/>
      <charset val="1"/>
    </font>
    <font>
      <sz val="10"/>
      <color rgb="FF000000"/>
      <name val="Calibri"/>
    </font>
    <font>
      <sz val="11"/>
      <name val="Calibri"/>
    </font>
    <font>
      <b/>
      <sz val="10"/>
      <color rgb="FF000000"/>
      <name val="Calibri"/>
    </font>
    <font>
      <b/>
      <sz val="10"/>
      <color indexed="8"/>
      <name val="Calibri"/>
      <family val="2"/>
      <charset val="1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charset val="1"/>
    </font>
    <font>
      <sz val="1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FF66"/>
        <bgColor rgb="FF99FF66"/>
      </patternFill>
    </fill>
    <fill>
      <patternFill patternType="solid">
        <fgColor rgb="FFC6D9F1"/>
        <bgColor rgb="FFC6D9F1"/>
      </patternFill>
    </fill>
    <fill>
      <patternFill patternType="solid">
        <fgColor theme="0"/>
        <bgColor theme="0"/>
      </patternFill>
    </fill>
    <fill>
      <patternFill patternType="solid">
        <fgColor indexed="42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3333"/>
        <bgColor rgb="FFFF3333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53"/>
      </patternFill>
    </fill>
    <fill>
      <patternFill patternType="solid">
        <fgColor theme="0"/>
        <bgColor rgb="FFC6D9F1"/>
      </patternFill>
    </fill>
    <fill>
      <patternFill patternType="solid">
        <fgColor theme="0"/>
        <bgColor rgb="FFCCCCFF"/>
      </patternFill>
    </fill>
    <fill>
      <patternFill patternType="solid">
        <fgColor rgb="FFC6D9F1"/>
        <bgColor indexed="64"/>
      </patternFill>
    </fill>
    <fill>
      <patternFill patternType="solid">
        <fgColor rgb="FFC6D9F1"/>
        <bgColor indexed="22"/>
      </patternFill>
    </fill>
    <fill>
      <patternFill patternType="solid">
        <fgColor theme="0"/>
        <bgColor rgb="FF99FF6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6D9F1"/>
      </patternFill>
    </fill>
    <fill>
      <patternFill patternType="solid">
        <fgColor rgb="FFC6D9F1"/>
        <bgColor rgb="FFFFFFFF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2" fillId="8" borderId="0" xfId="0" applyFont="1" applyFill="1" applyBorder="1"/>
    <xf numFmtId="0" fontId="1" fillId="13" borderId="0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wrapText="1"/>
    </xf>
    <xf numFmtId="0" fontId="4" fillId="15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8" borderId="3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center" vertical="center" wrapText="1"/>
    </xf>
    <xf numFmtId="0" fontId="5" fillId="20" borderId="4" xfId="0" applyFont="1" applyFill="1" applyBorder="1" applyAlignment="1">
      <alignment horizontal="center" vertical="center" wrapText="1"/>
    </xf>
    <xf numFmtId="0" fontId="5" fillId="2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0" fillId="14" borderId="0" xfId="0" applyFont="1" applyFill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6" fillId="14" borderId="18" xfId="0" applyFont="1" applyFill="1" applyBorder="1"/>
    <xf numFmtId="0" fontId="4" fillId="15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5" fillId="8" borderId="18" xfId="0" applyFont="1" applyFill="1" applyBorder="1" applyAlignment="1">
      <alignment horizontal="center" vertical="center" wrapText="1"/>
    </xf>
    <xf numFmtId="0" fontId="6" fillId="8" borderId="18" xfId="0" applyFont="1" applyFill="1" applyBorder="1"/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34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/>
    <xf numFmtId="0" fontId="6" fillId="8" borderId="7" xfId="0" applyFont="1" applyFill="1" applyBorder="1"/>
    <xf numFmtId="0" fontId="5" fillId="8" borderId="32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14" borderId="6" xfId="0" applyFont="1" applyFill="1" applyBorder="1"/>
    <xf numFmtId="0" fontId="6" fillId="14" borderId="7" xfId="0" applyFont="1" applyFill="1" applyBorder="1"/>
    <xf numFmtId="0" fontId="5" fillId="4" borderId="19" xfId="0" applyFont="1" applyFill="1" applyBorder="1" applyAlignment="1">
      <alignment horizontal="center" vertical="center" wrapText="1"/>
    </xf>
    <xf numFmtId="0" fontId="6" fillId="14" borderId="8" xfId="0" applyFont="1" applyFill="1" applyBorder="1"/>
    <xf numFmtId="0" fontId="6" fillId="14" borderId="20" xfId="0" applyFont="1" applyFill="1" applyBorder="1"/>
    <xf numFmtId="0" fontId="5" fillId="14" borderId="18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5" fillId="0" borderId="19" xfId="0" applyFont="1" applyBorder="1" applyAlignment="1">
      <alignment horizontal="center" vertical="center" wrapText="1"/>
    </xf>
    <xf numFmtId="0" fontId="6" fillId="0" borderId="20" xfId="0" applyFont="1" applyBorder="1"/>
    <xf numFmtId="0" fontId="5" fillId="4" borderId="1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2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/>
    </xf>
    <xf numFmtId="0" fontId="6" fillId="17" borderId="7" xfId="0" applyFont="1" applyFill="1" applyBorder="1" applyAlignment="1">
      <alignment horizontal="center" vertical="center"/>
    </xf>
    <xf numFmtId="0" fontId="6" fillId="17" borderId="29" xfId="0" applyFont="1" applyFill="1" applyBorder="1" applyAlignment="1">
      <alignment horizontal="center" vertical="center"/>
    </xf>
    <xf numFmtId="0" fontId="6" fillId="17" borderId="31" xfId="0" applyFont="1" applyFill="1" applyBorder="1" applyAlignment="1">
      <alignment horizontal="center" vertical="center"/>
    </xf>
    <xf numFmtId="0" fontId="6" fillId="17" borderId="18" xfId="0" applyFont="1" applyFill="1" applyBorder="1" applyAlignment="1">
      <alignment horizontal="center" vertical="center"/>
    </xf>
    <xf numFmtId="0" fontId="5" fillId="18" borderId="16" xfId="0" applyFont="1" applyFill="1" applyBorder="1" applyAlignment="1">
      <alignment horizontal="center" vertical="center" wrapText="1"/>
    </xf>
    <xf numFmtId="0" fontId="5" fillId="18" borderId="30" xfId="0" applyFont="1" applyFill="1" applyBorder="1" applyAlignment="1">
      <alignment horizontal="center" vertical="center" wrapText="1"/>
    </xf>
    <xf numFmtId="0" fontId="5" fillId="18" borderId="17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5" fillId="12" borderId="3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14" borderId="22" xfId="0" applyFont="1" applyFill="1" applyBorder="1"/>
    <xf numFmtId="0" fontId="6" fillId="14" borderId="23" xfId="0" applyFont="1" applyFill="1" applyBorder="1"/>
    <xf numFmtId="0" fontId="5" fillId="0" borderId="21" xfId="0" applyFont="1" applyBorder="1" applyAlignment="1">
      <alignment horizontal="center" vertical="center" wrapText="1"/>
    </xf>
    <xf numFmtId="0" fontId="6" fillId="0" borderId="23" xfId="0" applyFont="1" applyBorder="1"/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8" xfId="0" applyFont="1" applyBorder="1"/>
    <xf numFmtId="0" fontId="1" fillId="8" borderId="0" xfId="0" applyFont="1" applyFill="1" applyBorder="1" applyAlignment="1">
      <alignment horizontal="center" vertical="center" wrapText="1"/>
    </xf>
    <xf numFmtId="0" fontId="2" fillId="8" borderId="0" xfId="0" applyFont="1" applyFill="1" applyBorder="1"/>
    <xf numFmtId="0" fontId="1" fillId="5" borderId="0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4" xfId="0" applyFont="1" applyBorder="1"/>
    <xf numFmtId="0" fontId="1" fillId="4" borderId="18" xfId="0" applyFont="1" applyFill="1" applyBorder="1" applyAlignment="1">
      <alignment horizontal="center" vertical="center" wrapText="1"/>
    </xf>
    <xf numFmtId="0" fontId="14" fillId="14" borderId="18" xfId="0" applyFont="1" applyFill="1" applyBorder="1"/>
    <xf numFmtId="0" fontId="14" fillId="14" borderId="18" xfId="0" applyFont="1" applyFill="1" applyBorder="1" applyAlignment="1">
      <alignment horizontal="center"/>
    </xf>
    <xf numFmtId="0" fontId="14" fillId="14" borderId="18" xfId="0" applyFont="1" applyFill="1" applyBorder="1" applyAlignment="1">
      <alignment horizontal="center" vertical="center"/>
    </xf>
    <xf numFmtId="0" fontId="6" fillId="14" borderId="18" xfId="0" applyFont="1" applyFill="1" applyBorder="1"/>
    <xf numFmtId="0" fontId="6" fillId="14" borderId="0" xfId="0" applyFont="1" applyFill="1" applyBorder="1"/>
    <xf numFmtId="0" fontId="6" fillId="0" borderId="6" xfId="0" applyFont="1" applyBorder="1"/>
    <xf numFmtId="0" fontId="5" fillId="5" borderId="6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center" vertical="center" wrapText="1"/>
    </xf>
    <xf numFmtId="0" fontId="4" fillId="15" borderId="28" xfId="0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 wrapText="1"/>
    </xf>
    <xf numFmtId="0" fontId="4" fillId="15" borderId="2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96"/>
  <sheetViews>
    <sheetView zoomScale="70" zoomScaleNormal="70" workbookViewId="0">
      <selection activeCell="G33" sqref="G33"/>
    </sheetView>
  </sheetViews>
  <sheetFormatPr defaultColWidth="14.42578125" defaultRowHeight="15" customHeight="1"/>
  <cols>
    <col min="1" max="1" width="5.42578125" customWidth="1"/>
    <col min="2" max="2" width="4.140625" customWidth="1"/>
    <col min="3" max="3" width="9.7109375" customWidth="1"/>
    <col min="4" max="4" width="12.42578125" customWidth="1"/>
    <col min="5" max="5" width="13" customWidth="1"/>
    <col min="6" max="6" width="11.85546875" customWidth="1"/>
    <col min="7" max="7" width="13.5703125" customWidth="1"/>
    <col min="8" max="13" width="8.7109375" customWidth="1"/>
    <col min="14" max="14" width="4.5703125" customWidth="1"/>
    <col min="15" max="15" width="5" customWidth="1"/>
    <col min="16" max="16" width="3.7109375" customWidth="1"/>
    <col min="17" max="17" width="2.5703125" customWidth="1"/>
    <col min="18" max="18" width="6" customWidth="1"/>
    <col min="19" max="19" width="6.140625" customWidth="1"/>
    <col min="20" max="20" width="7.7109375" customWidth="1"/>
    <col min="21" max="30" width="8.7109375" customWidth="1"/>
    <col min="31" max="31" width="9.5703125" customWidth="1"/>
    <col min="32" max="32" width="11.140625" customWidth="1"/>
  </cols>
  <sheetData>
    <row r="1" spans="1:33" ht="15" customHeight="1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1"/>
    </row>
    <row r="2" spans="1:33" ht="1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9" t="s">
        <v>1</v>
      </c>
      <c r="O2" s="90"/>
      <c r="P2" s="90"/>
      <c r="Q2" s="90"/>
      <c r="R2" s="90"/>
      <c r="S2" s="90"/>
      <c r="T2" s="91"/>
      <c r="U2" s="10"/>
      <c r="V2" s="10"/>
      <c r="W2" s="10"/>
      <c r="X2" s="10"/>
      <c r="Y2" s="10"/>
      <c r="Z2" s="10"/>
      <c r="AA2" s="10"/>
      <c r="AB2" s="10"/>
      <c r="AC2" s="10"/>
      <c r="AD2" s="10"/>
      <c r="AE2" s="89" t="s">
        <v>2</v>
      </c>
      <c r="AF2" s="91"/>
    </row>
    <row r="3" spans="1:33" ht="51" customHeight="1">
      <c r="A3" s="11" t="s">
        <v>3</v>
      </c>
      <c r="B3" s="22" t="s">
        <v>4</v>
      </c>
      <c r="C3" s="22" t="s">
        <v>221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3" t="s">
        <v>17</v>
      </c>
      <c r="Q3" s="22" t="s">
        <v>18</v>
      </c>
      <c r="R3" s="23" t="s">
        <v>19</v>
      </c>
      <c r="S3" s="22" t="s">
        <v>20</v>
      </c>
      <c r="T3" s="23" t="s">
        <v>21</v>
      </c>
      <c r="U3" s="22" t="s">
        <v>22</v>
      </c>
      <c r="V3" s="22" t="s">
        <v>23</v>
      </c>
      <c r="W3" s="22" t="s">
        <v>24</v>
      </c>
      <c r="X3" s="22" t="s">
        <v>25</v>
      </c>
      <c r="Y3" s="22" t="s">
        <v>26</v>
      </c>
      <c r="Z3" s="22" t="s">
        <v>27</v>
      </c>
      <c r="AA3" s="22" t="s">
        <v>28</v>
      </c>
      <c r="AB3" s="22" t="s">
        <v>29</v>
      </c>
      <c r="AC3" s="22" t="s">
        <v>30</v>
      </c>
      <c r="AD3" s="22" t="s">
        <v>31</v>
      </c>
      <c r="AE3" s="11" t="s">
        <v>32</v>
      </c>
      <c r="AF3" s="11" t="s">
        <v>33</v>
      </c>
    </row>
    <row r="4" spans="1:33" ht="17.25" customHeight="1">
      <c r="A4" s="58"/>
      <c r="B4" s="92" t="s">
        <v>208</v>
      </c>
      <c r="C4" s="92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24"/>
      <c r="AF4" s="13"/>
    </row>
    <row r="5" spans="1:33" ht="66.75" customHeight="1">
      <c r="A5" s="94">
        <v>1</v>
      </c>
      <c r="B5" s="97">
        <v>1</v>
      </c>
      <c r="C5" s="132" t="s">
        <v>337</v>
      </c>
      <c r="D5" s="133" t="s">
        <v>222</v>
      </c>
      <c r="E5" s="25" t="s">
        <v>223</v>
      </c>
      <c r="F5" s="26" t="s">
        <v>224</v>
      </c>
      <c r="G5" s="28" t="s">
        <v>334</v>
      </c>
      <c r="H5" s="26" t="s">
        <v>224</v>
      </c>
      <c r="I5" s="26" t="s">
        <v>335</v>
      </c>
      <c r="J5" s="26" t="s">
        <v>34</v>
      </c>
      <c r="K5" s="26" t="s">
        <v>35</v>
      </c>
      <c r="L5" s="26"/>
      <c r="M5" s="26">
        <v>24</v>
      </c>
      <c r="N5" s="26">
        <v>0</v>
      </c>
      <c r="O5" s="26">
        <v>0</v>
      </c>
      <c r="P5" s="26">
        <f t="shared" ref="P5:P9" si="0">SUM(O5)</f>
        <v>0</v>
      </c>
      <c r="Q5" s="26">
        <v>0</v>
      </c>
      <c r="R5" s="26">
        <f t="shared" ref="R5:R12" si="1">Q5*0.5</f>
        <v>0</v>
      </c>
      <c r="S5" s="26">
        <v>0</v>
      </c>
      <c r="T5" s="26">
        <f t="shared" ref="T5:T8" si="2">S6*0.1</f>
        <v>0</v>
      </c>
      <c r="U5" s="27">
        <f t="shared" ref="U5:U12" si="3">SUM(R5+P5+N5+M5)</f>
        <v>24</v>
      </c>
      <c r="V5" s="122">
        <v>48</v>
      </c>
      <c r="W5" s="122">
        <v>6</v>
      </c>
      <c r="X5" s="25">
        <v>3</v>
      </c>
      <c r="Y5" s="26"/>
      <c r="Z5" s="26"/>
      <c r="AA5" s="26"/>
      <c r="AB5" s="26"/>
      <c r="AC5" s="26"/>
      <c r="AD5" s="26" t="s">
        <v>225</v>
      </c>
      <c r="AE5" s="28" t="s">
        <v>226</v>
      </c>
      <c r="AF5" s="28" t="s">
        <v>297</v>
      </c>
    </row>
    <row r="6" spans="1:33" ht="69" customHeight="1">
      <c r="A6" s="95"/>
      <c r="B6" s="97"/>
      <c r="C6" s="133"/>
      <c r="D6" s="133"/>
      <c r="E6" s="29" t="s">
        <v>298</v>
      </c>
      <c r="F6" s="28" t="s">
        <v>227</v>
      </c>
      <c r="G6" s="28" t="s">
        <v>340</v>
      </c>
      <c r="H6" s="28"/>
      <c r="I6" s="28"/>
      <c r="J6" s="28" t="s">
        <v>36</v>
      </c>
      <c r="K6" s="28"/>
      <c r="L6" s="28"/>
      <c r="M6" s="28">
        <v>16</v>
      </c>
      <c r="N6" s="28">
        <v>0</v>
      </c>
      <c r="O6" s="28">
        <v>0</v>
      </c>
      <c r="P6" s="28">
        <f t="shared" si="0"/>
        <v>0</v>
      </c>
      <c r="Q6" s="28">
        <v>0</v>
      </c>
      <c r="R6" s="28">
        <f t="shared" si="1"/>
        <v>0</v>
      </c>
      <c r="S6" s="28">
        <v>0</v>
      </c>
      <c r="T6" s="28">
        <f t="shared" si="2"/>
        <v>0</v>
      </c>
      <c r="U6" s="30">
        <f t="shared" si="3"/>
        <v>16</v>
      </c>
      <c r="V6" s="123"/>
      <c r="W6" s="123"/>
      <c r="X6" s="29">
        <v>2</v>
      </c>
      <c r="Y6" s="28"/>
      <c r="Z6" s="28"/>
      <c r="AA6" s="28"/>
      <c r="AB6" s="28"/>
      <c r="AC6" s="28"/>
      <c r="AD6" s="94" t="s">
        <v>225</v>
      </c>
      <c r="AE6" s="28" t="s">
        <v>228</v>
      </c>
      <c r="AF6" s="28" t="s">
        <v>229</v>
      </c>
    </row>
    <row r="7" spans="1:33" ht="48.75" customHeight="1">
      <c r="A7" s="96"/>
      <c r="B7" s="98"/>
      <c r="C7" s="122"/>
      <c r="D7" s="122"/>
      <c r="E7" s="29" t="s">
        <v>230</v>
      </c>
      <c r="F7" s="28" t="s">
        <v>227</v>
      </c>
      <c r="G7" s="28" t="s">
        <v>231</v>
      </c>
      <c r="H7" s="28" t="s">
        <v>37</v>
      </c>
      <c r="I7" s="28"/>
      <c r="J7" s="28" t="s">
        <v>38</v>
      </c>
      <c r="K7" s="28"/>
      <c r="L7" s="28"/>
      <c r="M7" s="28">
        <v>8</v>
      </c>
      <c r="N7" s="28">
        <v>0</v>
      </c>
      <c r="O7" s="28">
        <v>0</v>
      </c>
      <c r="P7" s="28">
        <f t="shared" si="0"/>
        <v>0</v>
      </c>
      <c r="Q7" s="28">
        <v>0</v>
      </c>
      <c r="R7" s="28">
        <f t="shared" si="1"/>
        <v>0</v>
      </c>
      <c r="S7" s="28">
        <v>0</v>
      </c>
      <c r="T7" s="28">
        <f t="shared" si="2"/>
        <v>0</v>
      </c>
      <c r="U7" s="30">
        <f t="shared" si="3"/>
        <v>8</v>
      </c>
      <c r="V7" s="123"/>
      <c r="W7" s="123"/>
      <c r="X7" s="29">
        <v>1</v>
      </c>
      <c r="Y7" s="28"/>
      <c r="Z7" s="28"/>
      <c r="AA7" s="28"/>
      <c r="AB7" s="28"/>
      <c r="AC7" s="28"/>
      <c r="AD7" s="101"/>
      <c r="AE7" s="28"/>
      <c r="AF7" s="28"/>
    </row>
    <row r="8" spans="1:33" ht="51">
      <c r="A8" s="124">
        <v>1</v>
      </c>
      <c r="B8" s="126">
        <v>1</v>
      </c>
      <c r="C8" s="128" t="s">
        <v>338</v>
      </c>
      <c r="D8" s="129" t="s">
        <v>232</v>
      </c>
      <c r="E8" s="59" t="s">
        <v>233</v>
      </c>
      <c r="F8" s="60" t="s">
        <v>234</v>
      </c>
      <c r="G8" s="60" t="s">
        <v>235</v>
      </c>
      <c r="H8" s="60" t="s">
        <v>234</v>
      </c>
      <c r="I8" s="60" t="s">
        <v>39</v>
      </c>
      <c r="J8" s="60" t="s">
        <v>67</v>
      </c>
      <c r="K8" s="60"/>
      <c r="L8" s="60"/>
      <c r="M8" s="60">
        <v>16</v>
      </c>
      <c r="N8" s="60">
        <v>0</v>
      </c>
      <c r="O8" s="60">
        <v>0</v>
      </c>
      <c r="P8" s="60">
        <f t="shared" si="0"/>
        <v>0</v>
      </c>
      <c r="Q8" s="60">
        <v>0</v>
      </c>
      <c r="R8" s="60">
        <f t="shared" si="1"/>
        <v>0</v>
      </c>
      <c r="S8" s="60">
        <v>0</v>
      </c>
      <c r="T8" s="60">
        <f t="shared" si="2"/>
        <v>0</v>
      </c>
      <c r="U8" s="61">
        <f t="shared" si="3"/>
        <v>16</v>
      </c>
      <c r="V8" s="128">
        <v>40</v>
      </c>
      <c r="W8" s="128">
        <v>5</v>
      </c>
      <c r="X8" s="59">
        <v>2</v>
      </c>
      <c r="Y8" s="60"/>
      <c r="Z8" s="60"/>
      <c r="AA8" s="60"/>
      <c r="AB8" s="60"/>
      <c r="AC8" s="60"/>
      <c r="AD8" s="60" t="s">
        <v>225</v>
      </c>
      <c r="AE8" s="60" t="s">
        <v>236</v>
      </c>
      <c r="AF8" s="60" t="s">
        <v>237</v>
      </c>
    </row>
    <row r="9" spans="1:33" ht="89.25">
      <c r="A9" s="124"/>
      <c r="B9" s="126"/>
      <c r="C9" s="128"/>
      <c r="D9" s="130"/>
      <c r="E9" s="59" t="s">
        <v>238</v>
      </c>
      <c r="F9" s="60" t="s">
        <v>37</v>
      </c>
      <c r="G9" s="60" t="s">
        <v>239</v>
      </c>
      <c r="H9" s="60" t="s">
        <v>37</v>
      </c>
      <c r="I9" s="60"/>
      <c r="J9" s="60" t="s">
        <v>38</v>
      </c>
      <c r="K9" s="60"/>
      <c r="L9" s="60"/>
      <c r="M9" s="60">
        <v>8</v>
      </c>
      <c r="N9" s="60">
        <v>0</v>
      </c>
      <c r="O9" s="60">
        <v>0</v>
      </c>
      <c r="P9" s="60">
        <f t="shared" si="0"/>
        <v>0</v>
      </c>
      <c r="Q9" s="60">
        <v>0</v>
      </c>
      <c r="R9" s="60">
        <f t="shared" si="1"/>
        <v>0</v>
      </c>
      <c r="S9" s="60">
        <v>0</v>
      </c>
      <c r="T9" s="60">
        <f>S11*0.1</f>
        <v>0</v>
      </c>
      <c r="U9" s="61">
        <f t="shared" si="3"/>
        <v>8</v>
      </c>
      <c r="V9" s="128"/>
      <c r="W9" s="128"/>
      <c r="X9" s="59"/>
      <c r="Y9" s="60">
        <v>1</v>
      </c>
      <c r="Z9" s="60"/>
      <c r="AA9" s="60"/>
      <c r="AB9" s="60"/>
      <c r="AC9" s="60"/>
      <c r="AD9" s="60" t="s">
        <v>240</v>
      </c>
      <c r="AE9" s="60"/>
      <c r="AF9" s="60"/>
    </row>
    <row r="10" spans="1:33" ht="52.5" customHeight="1">
      <c r="A10" s="125"/>
      <c r="B10" s="127"/>
      <c r="C10" s="128"/>
      <c r="D10" s="131"/>
      <c r="E10" s="59" t="s">
        <v>241</v>
      </c>
      <c r="F10" s="60" t="s">
        <v>242</v>
      </c>
      <c r="G10" s="60" t="s">
        <v>243</v>
      </c>
      <c r="H10" s="60" t="s">
        <v>37</v>
      </c>
      <c r="I10" s="60"/>
      <c r="J10" s="60" t="s">
        <v>38</v>
      </c>
      <c r="K10" s="60" t="s">
        <v>35</v>
      </c>
      <c r="L10" s="60"/>
      <c r="M10" s="60">
        <v>16</v>
      </c>
      <c r="N10" s="60">
        <v>0</v>
      </c>
      <c r="O10" s="60">
        <v>0</v>
      </c>
      <c r="P10" s="60">
        <v>0</v>
      </c>
      <c r="Q10" s="60">
        <v>0</v>
      </c>
      <c r="R10" s="60">
        <f t="shared" si="1"/>
        <v>0</v>
      </c>
      <c r="S10" s="60">
        <v>0</v>
      </c>
      <c r="T10" s="60">
        <f>S19*0.1</f>
        <v>0</v>
      </c>
      <c r="U10" s="61">
        <f t="shared" si="3"/>
        <v>16</v>
      </c>
      <c r="V10" s="128"/>
      <c r="W10" s="128"/>
      <c r="X10" s="59"/>
      <c r="Y10" s="60">
        <v>2</v>
      </c>
      <c r="Z10" s="60"/>
      <c r="AA10" s="60"/>
      <c r="AB10" s="60"/>
      <c r="AC10" s="60"/>
      <c r="AD10" s="60" t="s">
        <v>244</v>
      </c>
      <c r="AE10" s="60"/>
      <c r="AF10" s="60"/>
    </row>
    <row r="11" spans="1:33" ht="63.75">
      <c r="A11" s="99">
        <v>1</v>
      </c>
      <c r="B11" s="99">
        <v>1</v>
      </c>
      <c r="C11" s="102" t="s">
        <v>245</v>
      </c>
      <c r="D11" s="103" t="s">
        <v>246</v>
      </c>
      <c r="E11" s="37" t="s">
        <v>247</v>
      </c>
      <c r="F11" s="37" t="s">
        <v>248</v>
      </c>
      <c r="G11" s="37" t="s">
        <v>347</v>
      </c>
      <c r="H11" s="37" t="s">
        <v>248</v>
      </c>
      <c r="I11" s="37" t="s">
        <v>348</v>
      </c>
      <c r="J11" s="37" t="s">
        <v>34</v>
      </c>
      <c r="K11" s="37"/>
      <c r="L11" s="37"/>
      <c r="M11" s="37">
        <v>8</v>
      </c>
      <c r="N11" s="37">
        <v>0</v>
      </c>
      <c r="O11" s="37">
        <v>0</v>
      </c>
      <c r="P11" s="37">
        <f t="shared" ref="P11:P12" si="4">SUM(O11)</f>
        <v>0</v>
      </c>
      <c r="Q11" s="37">
        <v>0</v>
      </c>
      <c r="R11" s="37">
        <f t="shared" si="1"/>
        <v>0</v>
      </c>
      <c r="S11" s="37">
        <v>0</v>
      </c>
      <c r="T11" s="37">
        <f>S12*0.1</f>
        <v>0</v>
      </c>
      <c r="U11" s="37">
        <f t="shared" si="3"/>
        <v>8</v>
      </c>
      <c r="V11" s="103">
        <v>40</v>
      </c>
      <c r="W11" s="103">
        <v>5</v>
      </c>
      <c r="X11" s="37"/>
      <c r="Y11" s="37"/>
      <c r="Z11" s="37">
        <v>1</v>
      </c>
      <c r="AA11" s="37"/>
      <c r="AB11" s="37"/>
      <c r="AC11" s="37"/>
      <c r="AD11" s="37" t="s">
        <v>40</v>
      </c>
      <c r="AE11" s="37"/>
      <c r="AF11" s="37"/>
    </row>
    <row r="12" spans="1:33" ht="63.75">
      <c r="A12" s="100"/>
      <c r="B12" s="100"/>
      <c r="C12" s="103"/>
      <c r="D12" s="100"/>
      <c r="E12" s="37" t="s">
        <v>249</v>
      </c>
      <c r="F12" s="37" t="s">
        <v>250</v>
      </c>
      <c r="G12" s="37" t="s">
        <v>251</v>
      </c>
      <c r="H12" s="37" t="s">
        <v>250</v>
      </c>
      <c r="I12" s="37" t="s">
        <v>348</v>
      </c>
      <c r="J12" s="37" t="s">
        <v>34</v>
      </c>
      <c r="K12" s="37" t="s">
        <v>35</v>
      </c>
      <c r="L12" s="37"/>
      <c r="M12" s="37">
        <v>8</v>
      </c>
      <c r="N12" s="37">
        <v>0</v>
      </c>
      <c r="O12" s="37">
        <v>0</v>
      </c>
      <c r="P12" s="37">
        <f t="shared" si="4"/>
        <v>0</v>
      </c>
      <c r="Q12" s="37">
        <v>0</v>
      </c>
      <c r="R12" s="37">
        <f t="shared" si="1"/>
        <v>0</v>
      </c>
      <c r="S12" s="37">
        <v>0</v>
      </c>
      <c r="T12" s="37">
        <v>0</v>
      </c>
      <c r="U12" s="37">
        <f t="shared" si="3"/>
        <v>8</v>
      </c>
      <c r="V12" s="100"/>
      <c r="W12" s="100"/>
      <c r="X12" s="37"/>
      <c r="Y12" s="37"/>
      <c r="Z12" s="37">
        <v>1</v>
      </c>
      <c r="AA12" s="37"/>
      <c r="AB12" s="37"/>
      <c r="AC12" s="37"/>
      <c r="AD12" s="37" t="s">
        <v>40</v>
      </c>
      <c r="AE12" s="37"/>
      <c r="AF12" s="37"/>
    </row>
    <row r="13" spans="1:33" ht="38.25">
      <c r="A13" s="100"/>
      <c r="B13" s="100"/>
      <c r="C13" s="103"/>
      <c r="D13" s="100"/>
      <c r="E13" s="37" t="s">
        <v>252</v>
      </c>
      <c r="F13" s="37" t="s">
        <v>253</v>
      </c>
      <c r="G13" s="37" t="s">
        <v>216</v>
      </c>
      <c r="H13" s="37" t="s">
        <v>44</v>
      </c>
      <c r="I13" s="37" t="s">
        <v>39</v>
      </c>
      <c r="J13" s="37" t="s">
        <v>82</v>
      </c>
      <c r="K13" s="37"/>
      <c r="L13" s="37"/>
      <c r="M13" s="37">
        <v>8</v>
      </c>
      <c r="N13" s="37"/>
      <c r="O13" s="37"/>
      <c r="P13" s="37"/>
      <c r="Q13" s="37"/>
      <c r="R13" s="37"/>
      <c r="S13" s="37"/>
      <c r="T13" s="37"/>
      <c r="U13" s="37">
        <v>8</v>
      </c>
      <c r="V13" s="100"/>
      <c r="W13" s="100"/>
      <c r="X13" s="37">
        <v>1</v>
      </c>
      <c r="Y13" s="37"/>
      <c r="Z13" s="37"/>
      <c r="AA13" s="37"/>
      <c r="AB13" s="37"/>
      <c r="AC13" s="37"/>
      <c r="AD13" s="37" t="s">
        <v>41</v>
      </c>
      <c r="AE13" s="37"/>
      <c r="AF13" s="48"/>
    </row>
    <row r="14" spans="1:33" ht="38.25">
      <c r="A14" s="101"/>
      <c r="B14" s="101"/>
      <c r="C14" s="103"/>
      <c r="D14" s="101"/>
      <c r="E14" s="37" t="s">
        <v>254</v>
      </c>
      <c r="F14" s="37" t="s">
        <v>255</v>
      </c>
      <c r="G14" s="37" t="s">
        <v>332</v>
      </c>
      <c r="H14" s="37" t="s">
        <v>255</v>
      </c>
      <c r="I14" s="37" t="s">
        <v>42</v>
      </c>
      <c r="J14" s="37" t="s">
        <v>82</v>
      </c>
      <c r="K14" s="37"/>
      <c r="L14" s="37"/>
      <c r="M14" s="37">
        <v>16</v>
      </c>
      <c r="N14" s="37">
        <v>0</v>
      </c>
      <c r="O14" s="37">
        <v>0</v>
      </c>
      <c r="P14" s="37">
        <f t="shared" ref="P14:P16" si="5">SUM(O14)</f>
        <v>0</v>
      </c>
      <c r="Q14" s="37">
        <v>0</v>
      </c>
      <c r="R14" s="37">
        <f t="shared" ref="R14:R16" si="6">Q14*0.5</f>
        <v>0</v>
      </c>
      <c r="S14" s="37">
        <v>0</v>
      </c>
      <c r="T14" s="37"/>
      <c r="U14" s="37">
        <f>SUM(R14+P14+N14+M14)</f>
        <v>16</v>
      </c>
      <c r="V14" s="101"/>
      <c r="W14" s="101"/>
      <c r="X14" s="37">
        <v>2</v>
      </c>
      <c r="Y14" s="37"/>
      <c r="Z14" s="37"/>
      <c r="AA14" s="37"/>
      <c r="AB14" s="37"/>
      <c r="AC14" s="37"/>
      <c r="AD14" s="37" t="s">
        <v>41</v>
      </c>
      <c r="AE14" s="62"/>
      <c r="AF14" s="51"/>
      <c r="AG14" s="38"/>
    </row>
    <row r="15" spans="1:33" ht="38.25">
      <c r="A15" s="104">
        <v>1</v>
      </c>
      <c r="B15" s="107">
        <v>2</v>
      </c>
      <c r="C15" s="110" t="s">
        <v>258</v>
      </c>
      <c r="D15" s="134" t="s">
        <v>259</v>
      </c>
      <c r="E15" s="14" t="s">
        <v>260</v>
      </c>
      <c r="F15" s="14" t="s">
        <v>255</v>
      </c>
      <c r="G15" s="63" t="s">
        <v>332</v>
      </c>
      <c r="H15" s="43" t="s">
        <v>255</v>
      </c>
      <c r="I15" s="14" t="s">
        <v>42</v>
      </c>
      <c r="J15" s="43" t="s">
        <v>82</v>
      </c>
      <c r="K15" s="73" t="s">
        <v>35</v>
      </c>
      <c r="L15" s="14"/>
      <c r="M15" s="14">
        <v>8</v>
      </c>
      <c r="N15" s="14">
        <v>0</v>
      </c>
      <c r="O15" s="14">
        <v>0</v>
      </c>
      <c r="P15" s="14">
        <f t="shared" si="5"/>
        <v>0</v>
      </c>
      <c r="Q15" s="14">
        <v>0</v>
      </c>
      <c r="R15" s="14">
        <f t="shared" si="6"/>
        <v>0</v>
      </c>
      <c r="S15" s="14">
        <v>0</v>
      </c>
      <c r="T15" s="14">
        <f>S16*0.1</f>
        <v>0</v>
      </c>
      <c r="U15" s="14">
        <v>8</v>
      </c>
      <c r="V15" s="104">
        <v>48</v>
      </c>
      <c r="W15" s="104">
        <v>6</v>
      </c>
      <c r="X15" s="14">
        <v>1</v>
      </c>
      <c r="Y15" s="14"/>
      <c r="Z15" s="14"/>
      <c r="AA15" s="14"/>
      <c r="AB15" s="14"/>
      <c r="AC15" s="14"/>
      <c r="AD15" s="14" t="s">
        <v>41</v>
      </c>
      <c r="AE15" s="14"/>
      <c r="AF15" s="50"/>
    </row>
    <row r="16" spans="1:33" ht="89.25">
      <c r="A16" s="105"/>
      <c r="B16" s="108"/>
      <c r="C16" s="110"/>
      <c r="D16" s="135"/>
      <c r="E16" s="14" t="s">
        <v>261</v>
      </c>
      <c r="F16" s="14" t="s">
        <v>44</v>
      </c>
      <c r="G16" s="14" t="s">
        <v>256</v>
      </c>
      <c r="H16" s="14" t="s">
        <v>257</v>
      </c>
      <c r="I16" s="14" t="s">
        <v>42</v>
      </c>
      <c r="J16" s="14" t="s">
        <v>34</v>
      </c>
      <c r="K16" s="14"/>
      <c r="L16" s="14" t="s">
        <v>43</v>
      </c>
      <c r="M16" s="14">
        <v>8</v>
      </c>
      <c r="N16" s="14">
        <v>0</v>
      </c>
      <c r="O16" s="14">
        <v>0</v>
      </c>
      <c r="P16" s="14">
        <f t="shared" si="5"/>
        <v>0</v>
      </c>
      <c r="Q16" s="14">
        <v>0</v>
      </c>
      <c r="R16" s="14">
        <f t="shared" si="6"/>
        <v>0</v>
      </c>
      <c r="S16" s="14">
        <v>0</v>
      </c>
      <c r="T16" s="14">
        <f>S18*0.1</f>
        <v>0</v>
      </c>
      <c r="U16" s="14">
        <f>SUM(R16+P16+N16+M16)</f>
        <v>8</v>
      </c>
      <c r="V16" s="105"/>
      <c r="W16" s="105"/>
      <c r="X16" s="14"/>
      <c r="Y16" s="14">
        <v>1</v>
      </c>
      <c r="Z16" s="14"/>
      <c r="AA16" s="14"/>
      <c r="AB16" s="14"/>
      <c r="AC16" s="14"/>
      <c r="AD16" s="14" t="s">
        <v>240</v>
      </c>
      <c r="AE16" s="14"/>
      <c r="AF16" s="14"/>
    </row>
    <row r="17" spans="1:32" ht="51">
      <c r="A17" s="105"/>
      <c r="B17" s="108"/>
      <c r="C17" s="110"/>
      <c r="D17" s="135"/>
      <c r="E17" s="14" t="s">
        <v>262</v>
      </c>
      <c r="F17" s="14" t="s">
        <v>255</v>
      </c>
      <c r="G17" s="63" t="s">
        <v>332</v>
      </c>
      <c r="H17" s="43" t="s">
        <v>333</v>
      </c>
      <c r="I17" s="14" t="s">
        <v>42</v>
      </c>
      <c r="J17" s="43" t="s">
        <v>82</v>
      </c>
      <c r="K17" s="14" t="s">
        <v>35</v>
      </c>
      <c r="L17" s="14"/>
      <c r="M17" s="14">
        <v>8</v>
      </c>
      <c r="N17" s="14"/>
      <c r="O17" s="14"/>
      <c r="P17" s="14"/>
      <c r="Q17" s="14"/>
      <c r="R17" s="14"/>
      <c r="S17" s="14"/>
      <c r="T17" s="14"/>
      <c r="U17" s="14">
        <v>8</v>
      </c>
      <c r="V17" s="105"/>
      <c r="W17" s="105"/>
      <c r="X17" s="14">
        <v>1</v>
      </c>
      <c r="Y17" s="14"/>
      <c r="Z17" s="14"/>
      <c r="AA17" s="14"/>
      <c r="AB17" s="14"/>
      <c r="AC17" s="14"/>
      <c r="AD17" s="14" t="s">
        <v>41</v>
      </c>
      <c r="AE17" s="14"/>
      <c r="AF17" s="14"/>
    </row>
    <row r="18" spans="1:32" ht="51" customHeight="1">
      <c r="A18" s="106"/>
      <c r="B18" s="109"/>
      <c r="C18" s="110"/>
      <c r="D18" s="136"/>
      <c r="E18" s="14" t="s">
        <v>263</v>
      </c>
      <c r="F18" s="14" t="s">
        <v>264</v>
      </c>
      <c r="G18" s="14" t="s">
        <v>265</v>
      </c>
      <c r="H18" s="14" t="s">
        <v>264</v>
      </c>
      <c r="I18" s="14" t="s">
        <v>42</v>
      </c>
      <c r="J18" s="14" t="s">
        <v>82</v>
      </c>
      <c r="K18" s="14"/>
      <c r="L18" s="14"/>
      <c r="M18" s="14">
        <v>24</v>
      </c>
      <c r="N18" s="14">
        <v>0</v>
      </c>
      <c r="O18" s="14">
        <v>0</v>
      </c>
      <c r="P18" s="14">
        <f t="shared" ref="P18:P20" si="7">SUM(O18)</f>
        <v>0</v>
      </c>
      <c r="Q18" s="14">
        <v>0</v>
      </c>
      <c r="R18" s="14">
        <f t="shared" ref="R18:R20" si="8">Q18*0.5</f>
        <v>0</v>
      </c>
      <c r="S18" s="14">
        <v>0</v>
      </c>
      <c r="T18" s="14">
        <f>S10*0.1</f>
        <v>0</v>
      </c>
      <c r="U18" s="14">
        <f t="shared" ref="U18:U20" si="9">SUM(R18+P18+N18+M18)</f>
        <v>24</v>
      </c>
      <c r="V18" s="106"/>
      <c r="W18" s="106"/>
      <c r="X18" s="14">
        <v>3</v>
      </c>
      <c r="Y18" s="14"/>
      <c r="Z18" s="14"/>
      <c r="AA18" s="14"/>
      <c r="AB18" s="14"/>
      <c r="AC18" s="14"/>
      <c r="AD18" s="14" t="s">
        <v>41</v>
      </c>
      <c r="AE18" s="14" t="s">
        <v>236</v>
      </c>
      <c r="AF18" s="14" t="s">
        <v>266</v>
      </c>
    </row>
    <row r="19" spans="1:32" ht="38.25">
      <c r="A19" s="87">
        <v>1</v>
      </c>
      <c r="B19" s="112">
        <v>2</v>
      </c>
      <c r="C19" s="92" t="s">
        <v>267</v>
      </c>
      <c r="D19" s="137" t="s">
        <v>268</v>
      </c>
      <c r="E19" s="37" t="s">
        <v>269</v>
      </c>
      <c r="F19" s="37" t="s">
        <v>46</v>
      </c>
      <c r="G19" s="37" t="s">
        <v>270</v>
      </c>
      <c r="H19" s="37" t="s">
        <v>46</v>
      </c>
      <c r="I19" s="37" t="s">
        <v>47</v>
      </c>
      <c r="J19" s="37" t="s">
        <v>48</v>
      </c>
      <c r="K19" s="37" t="s">
        <v>35</v>
      </c>
      <c r="L19" s="37" t="s">
        <v>43</v>
      </c>
      <c r="M19" s="37">
        <v>24</v>
      </c>
      <c r="N19" s="37">
        <v>0</v>
      </c>
      <c r="O19" s="37">
        <v>0</v>
      </c>
      <c r="P19" s="37">
        <f t="shared" si="7"/>
        <v>0</v>
      </c>
      <c r="Q19" s="37">
        <v>0</v>
      </c>
      <c r="R19" s="37">
        <f t="shared" si="8"/>
        <v>0</v>
      </c>
      <c r="S19" s="37">
        <v>0</v>
      </c>
      <c r="T19" s="37">
        <f>S20*0.1</f>
        <v>0</v>
      </c>
      <c r="U19" s="37">
        <f t="shared" si="9"/>
        <v>24</v>
      </c>
      <c r="V19" s="99">
        <v>56</v>
      </c>
      <c r="W19" s="99">
        <v>7</v>
      </c>
      <c r="X19" s="37">
        <v>3</v>
      </c>
      <c r="Y19" s="37"/>
      <c r="Z19" s="37"/>
      <c r="AA19" s="10"/>
      <c r="AB19" s="10"/>
      <c r="AC19" s="10"/>
      <c r="AD19" s="10" t="s">
        <v>41</v>
      </c>
      <c r="AE19" s="10"/>
      <c r="AF19" s="10"/>
    </row>
    <row r="20" spans="1:32" ht="38.25">
      <c r="A20" s="111"/>
      <c r="B20" s="113"/>
      <c r="C20" s="92"/>
      <c r="D20" s="138"/>
      <c r="E20" s="37" t="s">
        <v>271</v>
      </c>
      <c r="F20" s="37" t="s">
        <v>272</v>
      </c>
      <c r="G20" s="37" t="s">
        <v>273</v>
      </c>
      <c r="H20" s="37" t="s">
        <v>272</v>
      </c>
      <c r="I20" s="37" t="s">
        <v>42</v>
      </c>
      <c r="J20" s="37" t="s">
        <v>34</v>
      </c>
      <c r="K20" s="37"/>
      <c r="L20" s="37"/>
      <c r="M20" s="37">
        <v>32</v>
      </c>
      <c r="N20" s="37">
        <v>0</v>
      </c>
      <c r="O20" s="37">
        <v>0</v>
      </c>
      <c r="P20" s="37">
        <f t="shared" si="7"/>
        <v>0</v>
      </c>
      <c r="Q20" s="37">
        <v>0</v>
      </c>
      <c r="R20" s="37">
        <f t="shared" si="8"/>
        <v>0</v>
      </c>
      <c r="S20" s="37">
        <v>0</v>
      </c>
      <c r="T20" s="37">
        <f>S24*0.1</f>
        <v>0</v>
      </c>
      <c r="U20" s="37">
        <f t="shared" si="9"/>
        <v>32</v>
      </c>
      <c r="V20" s="101"/>
      <c r="W20" s="101"/>
      <c r="X20" s="37">
        <v>4</v>
      </c>
      <c r="Y20" s="37"/>
      <c r="Z20" s="37"/>
      <c r="AA20" s="10"/>
      <c r="AB20" s="10"/>
      <c r="AC20" s="10"/>
      <c r="AD20" s="10" t="s">
        <v>41</v>
      </c>
      <c r="AE20" s="10"/>
      <c r="AF20" s="10"/>
    </row>
    <row r="21" spans="1:32" ht="70.5" customHeight="1">
      <c r="A21" s="104">
        <v>1</v>
      </c>
      <c r="B21" s="107">
        <v>2</v>
      </c>
      <c r="C21" s="114" t="s">
        <v>274</v>
      </c>
      <c r="D21" s="134" t="s">
        <v>275</v>
      </c>
      <c r="E21" s="14" t="s">
        <v>276</v>
      </c>
      <c r="F21" s="14" t="s">
        <v>49</v>
      </c>
      <c r="G21" s="14" t="s">
        <v>277</v>
      </c>
      <c r="H21" s="14" t="s">
        <v>49</v>
      </c>
      <c r="I21" s="14" t="s">
        <v>47</v>
      </c>
      <c r="J21" s="14" t="s">
        <v>34</v>
      </c>
      <c r="K21" s="31"/>
      <c r="L21" s="14" t="s">
        <v>43</v>
      </c>
      <c r="M21" s="14">
        <v>24</v>
      </c>
      <c r="N21" s="14"/>
      <c r="O21" s="14"/>
      <c r="P21" s="14"/>
      <c r="Q21" s="14"/>
      <c r="R21" s="14"/>
      <c r="S21" s="14"/>
      <c r="T21" s="14"/>
      <c r="U21" s="14">
        <v>24</v>
      </c>
      <c r="V21" s="104">
        <v>40</v>
      </c>
      <c r="W21" s="104">
        <v>5</v>
      </c>
      <c r="X21" s="14">
        <v>3</v>
      </c>
      <c r="Y21" s="14"/>
      <c r="Z21" s="14"/>
      <c r="AA21" s="14"/>
      <c r="AB21" s="14"/>
      <c r="AC21" s="14"/>
      <c r="AD21" s="14" t="s">
        <v>41</v>
      </c>
      <c r="AE21" s="14"/>
      <c r="AF21" s="14"/>
    </row>
    <row r="22" spans="1:32" ht="45.75" customHeight="1">
      <c r="A22" s="105"/>
      <c r="B22" s="108"/>
      <c r="C22" s="114"/>
      <c r="D22" s="135"/>
      <c r="E22" s="14" t="s">
        <v>51</v>
      </c>
      <c r="F22" s="14" t="s">
        <v>49</v>
      </c>
      <c r="G22" s="14" t="s">
        <v>277</v>
      </c>
      <c r="H22" s="14" t="s">
        <v>49</v>
      </c>
      <c r="I22" s="14" t="s">
        <v>47</v>
      </c>
      <c r="J22" s="14" t="s">
        <v>34</v>
      </c>
      <c r="K22" s="14" t="s">
        <v>35</v>
      </c>
      <c r="L22" s="14" t="s">
        <v>43</v>
      </c>
      <c r="M22" s="14">
        <v>8</v>
      </c>
      <c r="N22" s="14"/>
      <c r="O22" s="14"/>
      <c r="P22" s="14"/>
      <c r="Q22" s="14"/>
      <c r="R22" s="14"/>
      <c r="S22" s="14"/>
      <c r="T22" s="14"/>
      <c r="U22" s="14">
        <v>8</v>
      </c>
      <c r="V22" s="105"/>
      <c r="W22" s="105"/>
      <c r="X22" s="14"/>
      <c r="Y22" s="14">
        <v>1</v>
      </c>
      <c r="Z22" s="14"/>
      <c r="AA22" s="14"/>
      <c r="AB22" s="14"/>
      <c r="AC22" s="14"/>
      <c r="AD22" s="14" t="s">
        <v>240</v>
      </c>
      <c r="AE22" s="14"/>
      <c r="AF22" s="14"/>
    </row>
    <row r="23" spans="1:32" ht="65.25" customHeight="1">
      <c r="A23" s="106"/>
      <c r="B23" s="109"/>
      <c r="C23" s="114"/>
      <c r="D23" s="136"/>
      <c r="E23" s="14" t="s">
        <v>278</v>
      </c>
      <c r="F23" s="14" t="s">
        <v>49</v>
      </c>
      <c r="G23" s="14" t="s">
        <v>52</v>
      </c>
      <c r="H23" s="14" t="s">
        <v>37</v>
      </c>
      <c r="I23" s="14"/>
      <c r="J23" s="14" t="s">
        <v>38</v>
      </c>
      <c r="K23" s="14"/>
      <c r="L23" s="14"/>
      <c r="M23" s="14">
        <v>8</v>
      </c>
      <c r="N23" s="14">
        <v>0</v>
      </c>
      <c r="O23" s="14">
        <v>0</v>
      </c>
      <c r="P23" s="14">
        <f t="shared" ref="P23:P24" si="10">SUM(O23)</f>
        <v>0</v>
      </c>
      <c r="Q23" s="14">
        <v>0</v>
      </c>
      <c r="R23" s="14">
        <f t="shared" ref="R23:R24" si="11">Q23*0.5</f>
        <v>0</v>
      </c>
      <c r="S23" s="14">
        <v>0</v>
      </c>
      <c r="T23" s="14">
        <f>S30*0.1</f>
        <v>0</v>
      </c>
      <c r="U23" s="14">
        <f t="shared" ref="U23:U24" si="12">SUM(R23+P23+N23+M23)</f>
        <v>8</v>
      </c>
      <c r="V23" s="106"/>
      <c r="W23" s="106"/>
      <c r="X23" s="14"/>
      <c r="Y23" s="14">
        <v>1</v>
      </c>
      <c r="Z23" s="14"/>
      <c r="AA23" s="14"/>
      <c r="AB23" s="14"/>
      <c r="AC23" s="14"/>
      <c r="AD23" s="14" t="s">
        <v>240</v>
      </c>
      <c r="AE23" s="14"/>
      <c r="AF23" s="14"/>
    </row>
    <row r="24" spans="1:32" ht="54" customHeight="1">
      <c r="A24" s="87">
        <v>1</v>
      </c>
      <c r="B24" s="112">
        <v>2</v>
      </c>
      <c r="C24" s="115" t="s">
        <v>279</v>
      </c>
      <c r="D24" s="137" t="s">
        <v>280</v>
      </c>
      <c r="E24" s="10" t="s">
        <v>281</v>
      </c>
      <c r="F24" s="87" t="s">
        <v>282</v>
      </c>
      <c r="G24" s="37" t="s">
        <v>343</v>
      </c>
      <c r="H24" s="87" t="s">
        <v>282</v>
      </c>
      <c r="I24" s="87" t="s">
        <v>283</v>
      </c>
      <c r="J24" s="10" t="s">
        <v>36</v>
      </c>
      <c r="K24" s="10" t="s">
        <v>35</v>
      </c>
      <c r="L24" s="10"/>
      <c r="M24" s="10">
        <v>8</v>
      </c>
      <c r="N24" s="10">
        <v>0</v>
      </c>
      <c r="O24" s="10">
        <v>0</v>
      </c>
      <c r="P24" s="10">
        <f t="shared" si="10"/>
        <v>0</v>
      </c>
      <c r="Q24" s="10">
        <v>0</v>
      </c>
      <c r="R24" s="10">
        <f t="shared" si="11"/>
        <v>0</v>
      </c>
      <c r="S24" s="10">
        <v>0</v>
      </c>
      <c r="T24" s="10">
        <f>S27*0.1</f>
        <v>0</v>
      </c>
      <c r="U24" s="10">
        <f t="shared" si="12"/>
        <v>8</v>
      </c>
      <c r="V24" s="87">
        <v>24</v>
      </c>
      <c r="W24" s="87">
        <v>3</v>
      </c>
      <c r="X24" s="10"/>
      <c r="Y24" s="10"/>
      <c r="Z24" s="10"/>
      <c r="AA24" s="10"/>
      <c r="AB24" s="10">
        <v>1</v>
      </c>
      <c r="AC24" s="10"/>
      <c r="AD24" s="87" t="s">
        <v>53</v>
      </c>
      <c r="AE24" s="87" t="s">
        <v>226</v>
      </c>
      <c r="AF24" s="87" t="s">
        <v>284</v>
      </c>
    </row>
    <row r="25" spans="1:32" ht="43.5" customHeight="1">
      <c r="A25" s="111"/>
      <c r="B25" s="113"/>
      <c r="C25" s="116"/>
      <c r="D25" s="138"/>
      <c r="E25" s="10" t="s">
        <v>281</v>
      </c>
      <c r="F25" s="111"/>
      <c r="G25" s="37" t="s">
        <v>343</v>
      </c>
      <c r="H25" s="111"/>
      <c r="I25" s="111"/>
      <c r="J25" s="10" t="s">
        <v>36</v>
      </c>
      <c r="K25" s="10"/>
      <c r="L25" s="10"/>
      <c r="M25" s="10">
        <v>16</v>
      </c>
      <c r="N25" s="10"/>
      <c r="O25" s="10"/>
      <c r="P25" s="10"/>
      <c r="Q25" s="10"/>
      <c r="R25" s="10"/>
      <c r="S25" s="10"/>
      <c r="T25" s="10"/>
      <c r="U25" s="10">
        <v>16</v>
      </c>
      <c r="V25" s="111"/>
      <c r="W25" s="111"/>
      <c r="X25" s="10"/>
      <c r="Y25" s="10"/>
      <c r="Z25" s="10"/>
      <c r="AA25" s="10"/>
      <c r="AB25" s="10">
        <v>2</v>
      </c>
      <c r="AC25" s="10"/>
      <c r="AD25" s="111"/>
      <c r="AE25" s="88"/>
      <c r="AF25" s="88"/>
    </row>
    <row r="26" spans="1:32" ht="54.75" customHeight="1">
      <c r="A26" s="104">
        <v>1</v>
      </c>
      <c r="B26" s="104">
        <v>2</v>
      </c>
      <c r="C26" s="120" t="s">
        <v>285</v>
      </c>
      <c r="D26" s="104" t="s">
        <v>286</v>
      </c>
      <c r="E26" s="14" t="s">
        <v>287</v>
      </c>
      <c r="F26" s="104" t="s">
        <v>37</v>
      </c>
      <c r="G26" s="14" t="s">
        <v>54</v>
      </c>
      <c r="H26" s="14" t="s">
        <v>37</v>
      </c>
      <c r="I26" s="14" t="s">
        <v>45</v>
      </c>
      <c r="J26" s="14" t="s">
        <v>55</v>
      </c>
      <c r="K26" s="14"/>
      <c r="L26" s="14"/>
      <c r="M26" s="14"/>
      <c r="N26" s="14">
        <v>50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50</v>
      </c>
      <c r="V26" s="104">
        <v>300</v>
      </c>
      <c r="W26" s="104">
        <v>12</v>
      </c>
      <c r="X26" s="14"/>
      <c r="Y26" s="14">
        <v>2</v>
      </c>
      <c r="Z26" s="14"/>
      <c r="AA26" s="14"/>
      <c r="AB26" s="14"/>
      <c r="AC26" s="14"/>
      <c r="AD26" s="104" t="s">
        <v>56</v>
      </c>
      <c r="AE26" s="14"/>
      <c r="AF26" s="14"/>
    </row>
    <row r="27" spans="1:32" ht="54.75" customHeight="1">
      <c r="A27" s="105"/>
      <c r="B27" s="105"/>
      <c r="C27" s="121"/>
      <c r="D27" s="106"/>
      <c r="E27" s="14" t="s">
        <v>56</v>
      </c>
      <c r="F27" s="105"/>
      <c r="G27" s="14" t="s">
        <v>219</v>
      </c>
      <c r="H27" s="14" t="s">
        <v>37</v>
      </c>
      <c r="I27" s="14"/>
      <c r="J27" s="14" t="s">
        <v>38</v>
      </c>
      <c r="K27" s="14" t="s">
        <v>35</v>
      </c>
      <c r="L27" s="14"/>
      <c r="M27" s="14"/>
      <c r="N27" s="14"/>
      <c r="O27" s="14">
        <v>250</v>
      </c>
      <c r="P27" s="14">
        <v>250</v>
      </c>
      <c r="Q27" s="14">
        <v>0</v>
      </c>
      <c r="R27" s="14">
        <f t="shared" ref="R27:R28" si="13">Q27*0.5</f>
        <v>0</v>
      </c>
      <c r="S27" s="14">
        <v>0</v>
      </c>
      <c r="T27" s="14">
        <v>0</v>
      </c>
      <c r="U27" s="14">
        <v>250</v>
      </c>
      <c r="V27" s="105"/>
      <c r="W27" s="105"/>
      <c r="X27" s="14"/>
      <c r="Y27" s="14">
        <v>10</v>
      </c>
      <c r="Z27" s="14"/>
      <c r="AA27" s="14"/>
      <c r="AB27" s="14"/>
      <c r="AC27" s="14"/>
      <c r="AD27" s="105"/>
      <c r="AE27" s="14"/>
      <c r="AF27" s="14"/>
    </row>
    <row r="28" spans="1:32" ht="76.5" customHeight="1">
      <c r="A28" s="99">
        <v>1</v>
      </c>
      <c r="B28" s="99">
        <v>2</v>
      </c>
      <c r="C28" s="99" t="s">
        <v>288</v>
      </c>
      <c r="D28" s="118" t="s">
        <v>289</v>
      </c>
      <c r="E28" s="15" t="s">
        <v>290</v>
      </c>
      <c r="F28" s="15" t="s">
        <v>37</v>
      </c>
      <c r="G28" s="15" t="s">
        <v>57</v>
      </c>
      <c r="H28" s="15" t="s">
        <v>44</v>
      </c>
      <c r="I28" s="15" t="s">
        <v>39</v>
      </c>
      <c r="J28" s="37" t="s">
        <v>34</v>
      </c>
      <c r="K28" s="37"/>
      <c r="L28" s="37"/>
      <c r="M28" s="37">
        <v>8</v>
      </c>
      <c r="N28" s="37">
        <v>0</v>
      </c>
      <c r="O28" s="37">
        <v>0</v>
      </c>
      <c r="P28" s="37">
        <f>SUM(O28)</f>
        <v>0</v>
      </c>
      <c r="Q28" s="37">
        <v>0</v>
      </c>
      <c r="R28" s="37">
        <f t="shared" si="13"/>
        <v>0</v>
      </c>
      <c r="S28" s="37">
        <v>0</v>
      </c>
      <c r="T28" s="37">
        <f>S23*0.1</f>
        <v>0</v>
      </c>
      <c r="U28" s="37">
        <f>SUM(R28+P28+N28+M28)</f>
        <v>8</v>
      </c>
      <c r="V28" s="99">
        <v>24</v>
      </c>
      <c r="W28" s="99">
        <v>3</v>
      </c>
      <c r="X28" s="37"/>
      <c r="Y28" s="37"/>
      <c r="Z28" s="37"/>
      <c r="AA28" s="37"/>
      <c r="AB28" s="37"/>
      <c r="AC28" s="10">
        <v>1</v>
      </c>
      <c r="AD28" s="10" t="s">
        <v>58</v>
      </c>
      <c r="AE28" s="10"/>
      <c r="AF28" s="10"/>
    </row>
    <row r="29" spans="1:32" ht="39.75" customHeight="1">
      <c r="A29" s="100"/>
      <c r="B29" s="100"/>
      <c r="C29" s="103"/>
      <c r="D29" s="100"/>
      <c r="E29" s="117" t="s">
        <v>291</v>
      </c>
      <c r="F29" s="117" t="s">
        <v>292</v>
      </c>
      <c r="G29" s="139" t="s">
        <v>336</v>
      </c>
      <c r="H29" s="118" t="s">
        <v>321</v>
      </c>
      <c r="I29" s="118" t="s">
        <v>320</v>
      </c>
      <c r="J29" s="118" t="s">
        <v>34</v>
      </c>
      <c r="K29" s="99"/>
      <c r="L29" s="99"/>
      <c r="M29" s="99">
        <v>8</v>
      </c>
      <c r="N29" s="99"/>
      <c r="O29" s="99"/>
      <c r="P29" s="99">
        <f>SUM(O30)</f>
        <v>0</v>
      </c>
      <c r="Q29" s="99"/>
      <c r="R29" s="99">
        <f>Q30*0.5</f>
        <v>0</v>
      </c>
      <c r="S29" s="99"/>
      <c r="T29" s="99">
        <f>S31*0.1</f>
        <v>0</v>
      </c>
      <c r="U29" s="99">
        <v>8</v>
      </c>
      <c r="V29" s="100"/>
      <c r="W29" s="100"/>
      <c r="X29" s="99">
        <v>1</v>
      </c>
      <c r="Y29" s="99"/>
      <c r="Z29" s="99"/>
      <c r="AA29" s="99"/>
      <c r="AB29" s="99"/>
      <c r="AC29" s="87"/>
      <c r="AD29" s="87" t="s">
        <v>293</v>
      </c>
      <c r="AE29" s="87"/>
      <c r="AF29" s="87"/>
    </row>
    <row r="30" spans="1:32" ht="48" customHeight="1">
      <c r="A30" s="100"/>
      <c r="B30" s="100"/>
      <c r="C30" s="103"/>
      <c r="D30" s="100"/>
      <c r="E30" s="101"/>
      <c r="F30" s="101"/>
      <c r="G30" s="140"/>
      <c r="H30" s="141"/>
      <c r="I30" s="101"/>
      <c r="J30" s="141"/>
      <c r="K30" s="101"/>
      <c r="L30" s="101"/>
      <c r="M30" s="119"/>
      <c r="N30" s="101"/>
      <c r="O30" s="101"/>
      <c r="P30" s="101"/>
      <c r="Q30" s="101"/>
      <c r="R30" s="101"/>
      <c r="S30" s="101"/>
      <c r="T30" s="101"/>
      <c r="U30" s="101"/>
      <c r="V30" s="100"/>
      <c r="W30" s="100"/>
      <c r="X30" s="101"/>
      <c r="Y30" s="101"/>
      <c r="Z30" s="101"/>
      <c r="AA30" s="101"/>
      <c r="AB30" s="101"/>
      <c r="AC30" s="111"/>
      <c r="AD30" s="111"/>
      <c r="AE30" s="88"/>
      <c r="AF30" s="88"/>
    </row>
    <row r="31" spans="1:32" ht="72.75" customHeight="1">
      <c r="A31" s="101"/>
      <c r="B31" s="101"/>
      <c r="C31" s="119"/>
      <c r="D31" s="101"/>
      <c r="E31" s="64" t="s">
        <v>59</v>
      </c>
      <c r="F31" s="64" t="s">
        <v>37</v>
      </c>
      <c r="G31" s="37" t="s">
        <v>52</v>
      </c>
      <c r="H31" s="37" t="s">
        <v>37</v>
      </c>
      <c r="I31" s="37"/>
      <c r="J31" s="37" t="s">
        <v>38</v>
      </c>
      <c r="K31" s="37" t="s">
        <v>35</v>
      </c>
      <c r="L31" s="37"/>
      <c r="M31" s="37"/>
      <c r="N31" s="37">
        <v>8</v>
      </c>
      <c r="O31" s="37">
        <v>0</v>
      </c>
      <c r="P31" s="37">
        <f t="shared" ref="P31:P33" si="14">SUM(O31)</f>
        <v>0</v>
      </c>
      <c r="Q31" s="37">
        <v>0</v>
      </c>
      <c r="R31" s="37">
        <f t="shared" ref="R31:R33" si="15">Q31*0.5</f>
        <v>0</v>
      </c>
      <c r="S31" s="37">
        <v>0</v>
      </c>
      <c r="T31" s="37"/>
      <c r="U31" s="37">
        <f>SUM(R31+N31+P31+M31)</f>
        <v>8</v>
      </c>
      <c r="V31" s="101"/>
      <c r="W31" s="101"/>
      <c r="X31" s="37"/>
      <c r="Y31" s="37"/>
      <c r="Z31" s="37"/>
      <c r="AA31" s="37"/>
      <c r="AB31" s="37"/>
      <c r="AC31" s="10">
        <v>1</v>
      </c>
      <c r="AD31" s="10" t="s">
        <v>60</v>
      </c>
      <c r="AE31" s="10"/>
      <c r="AF31" s="10"/>
    </row>
    <row r="32" spans="1:32" ht="54.75" customHeight="1">
      <c r="A32" s="14">
        <v>1</v>
      </c>
      <c r="B32" s="14">
        <v>2</v>
      </c>
      <c r="C32" s="14" t="s">
        <v>294</v>
      </c>
      <c r="D32" s="14" t="s">
        <v>295</v>
      </c>
      <c r="E32" s="14" t="s">
        <v>296</v>
      </c>
      <c r="F32" s="14" t="s">
        <v>37</v>
      </c>
      <c r="G32" s="14" t="s">
        <v>52</v>
      </c>
      <c r="H32" s="14" t="s">
        <v>37</v>
      </c>
      <c r="I32" s="14"/>
      <c r="J32" s="14" t="s">
        <v>38</v>
      </c>
      <c r="K32" s="14" t="s">
        <v>35</v>
      </c>
      <c r="L32" s="14"/>
      <c r="M32" s="14">
        <v>16</v>
      </c>
      <c r="N32" s="14"/>
      <c r="O32" s="14"/>
      <c r="P32" s="14">
        <f t="shared" si="14"/>
        <v>0</v>
      </c>
      <c r="Q32" s="14"/>
      <c r="R32" s="14">
        <f t="shared" si="15"/>
        <v>0</v>
      </c>
      <c r="S32" s="14"/>
      <c r="T32" s="14"/>
      <c r="U32" s="14">
        <f>SUM(R32+P32+N32+M32)</f>
        <v>16</v>
      </c>
      <c r="V32" s="14">
        <v>16</v>
      </c>
      <c r="W32" s="14">
        <v>2</v>
      </c>
      <c r="X32" s="14"/>
      <c r="Y32" s="14"/>
      <c r="Z32" s="14"/>
      <c r="AA32" s="14">
        <v>2</v>
      </c>
      <c r="AB32" s="14"/>
      <c r="AC32" s="14"/>
      <c r="AD32" s="14" t="s">
        <v>62</v>
      </c>
      <c r="AE32" s="14"/>
      <c r="AF32" s="14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>
        <f t="shared" si="14"/>
        <v>0</v>
      </c>
      <c r="Q33" s="10"/>
      <c r="R33" s="10">
        <f t="shared" si="15"/>
        <v>0</v>
      </c>
      <c r="S33" s="10"/>
      <c r="T33" s="10">
        <f>S33*0.1</f>
        <v>0</v>
      </c>
      <c r="U33" s="10">
        <f>SUM(T33+R33+P33+N33+M33)</f>
        <v>0</v>
      </c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ht="15.75" customHeight="1">
      <c r="A34" s="16"/>
      <c r="B34" s="32"/>
      <c r="C34" s="32"/>
      <c r="D34" s="32"/>
      <c r="E34" s="16"/>
      <c r="F34" s="16"/>
      <c r="G34" s="32"/>
      <c r="H34" s="32"/>
      <c r="I34" s="16"/>
      <c r="J34" s="16"/>
      <c r="K34" s="16"/>
      <c r="L34" s="32"/>
      <c r="M34" s="32"/>
      <c r="N34" s="32"/>
      <c r="O34" s="32"/>
      <c r="P34" s="16"/>
      <c r="Q34" s="16"/>
      <c r="R34" s="16"/>
      <c r="S34" s="16"/>
      <c r="T34" s="16"/>
      <c r="U34" s="16"/>
      <c r="V34" s="16"/>
      <c r="W34" s="17">
        <f t="shared" ref="W34:AC34" si="16">SUM(W5:W33)</f>
        <v>54</v>
      </c>
      <c r="X34" s="17">
        <f t="shared" si="16"/>
        <v>27</v>
      </c>
      <c r="Y34" s="17">
        <f t="shared" si="16"/>
        <v>18</v>
      </c>
      <c r="Z34" s="17">
        <f t="shared" si="16"/>
        <v>2</v>
      </c>
      <c r="AA34" s="17">
        <f t="shared" si="16"/>
        <v>2</v>
      </c>
      <c r="AB34" s="17">
        <f t="shared" si="16"/>
        <v>3</v>
      </c>
      <c r="AC34" s="17">
        <f t="shared" si="16"/>
        <v>2</v>
      </c>
      <c r="AD34" s="16"/>
      <c r="AE34" s="16"/>
      <c r="AF34" s="16"/>
    </row>
    <row r="35" spans="1:32" ht="15.75" customHeight="1">
      <c r="A35" s="16"/>
      <c r="B35" s="32"/>
      <c r="C35" s="32"/>
      <c r="D35" s="32"/>
      <c r="E35" s="16"/>
      <c r="F35" s="16"/>
      <c r="G35" s="32"/>
      <c r="H35" s="32"/>
      <c r="I35" s="16"/>
      <c r="J35" s="16"/>
      <c r="K35" s="16"/>
      <c r="L35" s="32"/>
      <c r="M35" s="32"/>
      <c r="N35" s="32"/>
      <c r="O35" s="32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15.75" customHeight="1">
      <c r="A36" s="16"/>
      <c r="B36" s="17" t="s">
        <v>63</v>
      </c>
      <c r="C36" s="17"/>
      <c r="D36" s="32"/>
      <c r="E36" s="16"/>
      <c r="F36" s="16"/>
      <c r="G36" s="17" t="s">
        <v>64</v>
      </c>
      <c r="H36" s="32"/>
      <c r="I36" s="16"/>
      <c r="J36" s="16"/>
      <c r="K36" s="16"/>
      <c r="L36" s="17"/>
      <c r="M36" s="32"/>
      <c r="N36" s="32"/>
      <c r="O36" s="32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ht="15.75" customHeight="1">
      <c r="A37" s="33"/>
      <c r="B37" s="34" t="s">
        <v>65</v>
      </c>
      <c r="C37" s="34"/>
      <c r="D37" s="34" t="s">
        <v>66</v>
      </c>
      <c r="E37" s="33"/>
      <c r="F37" s="33"/>
      <c r="G37" s="34" t="s">
        <v>67</v>
      </c>
      <c r="H37" s="34" t="s">
        <v>68</v>
      </c>
      <c r="I37" s="33"/>
      <c r="J37" s="33"/>
      <c r="K37" s="33"/>
      <c r="L37" s="142" t="s">
        <v>69</v>
      </c>
      <c r="M37" s="143"/>
      <c r="N37" s="143"/>
      <c r="O37" s="14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</row>
    <row r="38" spans="1:32" ht="15.75" customHeight="1">
      <c r="A38" s="33"/>
      <c r="B38" s="34" t="s">
        <v>70</v>
      </c>
      <c r="C38" s="34"/>
      <c r="D38" s="34" t="s">
        <v>71</v>
      </c>
      <c r="E38" s="33"/>
      <c r="F38" s="33"/>
      <c r="G38" s="34" t="s">
        <v>34</v>
      </c>
      <c r="H38" s="34" t="s">
        <v>72</v>
      </c>
      <c r="I38" s="33"/>
      <c r="J38" s="33"/>
      <c r="K38" s="33"/>
      <c r="L38" s="142" t="s">
        <v>73</v>
      </c>
      <c r="M38" s="143"/>
      <c r="N38" s="143"/>
      <c r="O38" s="143"/>
      <c r="P38" s="33"/>
      <c r="Q38" s="35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2" ht="15.75" customHeight="1">
      <c r="A39" s="33"/>
      <c r="B39" s="34" t="s">
        <v>74</v>
      </c>
      <c r="C39" s="34"/>
      <c r="D39" s="34" t="s">
        <v>75</v>
      </c>
      <c r="E39" s="33"/>
      <c r="F39" s="33"/>
      <c r="G39" s="34" t="s">
        <v>76</v>
      </c>
      <c r="H39" s="34" t="s">
        <v>77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</row>
    <row r="40" spans="1:32" ht="61.5" customHeight="1">
      <c r="A40" s="33"/>
      <c r="B40" s="34" t="s">
        <v>78</v>
      </c>
      <c r="C40" s="34"/>
      <c r="D40" s="34" t="s">
        <v>61</v>
      </c>
      <c r="E40" s="33"/>
      <c r="F40" s="33"/>
      <c r="G40" s="34" t="s">
        <v>48</v>
      </c>
      <c r="H40" s="34" t="s">
        <v>79</v>
      </c>
      <c r="I40" s="33"/>
      <c r="J40" s="33"/>
      <c r="K40" s="33"/>
      <c r="L40" s="86"/>
      <c r="M40" s="86"/>
      <c r="N40" s="86"/>
      <c r="O40" s="86"/>
      <c r="P40" s="33"/>
      <c r="Q40" s="35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44"/>
      <c r="AE40" s="33"/>
      <c r="AF40" s="33"/>
    </row>
    <row r="41" spans="1:32" ht="15.75" customHeight="1">
      <c r="A41" s="33"/>
      <c r="B41" s="34" t="s">
        <v>80</v>
      </c>
      <c r="C41" s="34"/>
      <c r="D41" s="34" t="s">
        <v>81</v>
      </c>
      <c r="E41" s="33"/>
      <c r="F41" s="33"/>
      <c r="G41" s="34" t="s">
        <v>82</v>
      </c>
      <c r="H41" s="34" t="s">
        <v>83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spans="1:32" ht="15.75" customHeight="1">
      <c r="A42" s="33"/>
      <c r="B42" s="34" t="s">
        <v>84</v>
      </c>
      <c r="C42" s="34"/>
      <c r="D42" s="34" t="s">
        <v>85</v>
      </c>
      <c r="E42" s="33"/>
      <c r="F42" s="33"/>
      <c r="G42" s="34" t="s">
        <v>86</v>
      </c>
      <c r="H42" s="34" t="s">
        <v>87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</row>
    <row r="43" spans="1:32" ht="15.75" customHeight="1">
      <c r="A43" s="33"/>
      <c r="B43" s="33"/>
      <c r="C43" s="33"/>
      <c r="D43" s="33"/>
      <c r="E43" s="33"/>
      <c r="F43" s="33"/>
      <c r="G43" s="34" t="s">
        <v>38</v>
      </c>
      <c r="H43" s="34" t="s">
        <v>88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</row>
    <row r="44" spans="1:32" ht="15.75" customHeight="1">
      <c r="A44" s="33"/>
      <c r="B44" s="33"/>
      <c r="C44" s="33"/>
      <c r="D44" s="33"/>
      <c r="E44" s="33"/>
      <c r="F44" s="33"/>
      <c r="G44" s="34" t="s">
        <v>36</v>
      </c>
      <c r="H44" s="34" t="s">
        <v>89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</row>
    <row r="45" spans="1:32" ht="15.75" customHeight="1">
      <c r="A45" s="33"/>
      <c r="B45" s="33"/>
      <c r="C45" s="33"/>
      <c r="D45" s="33"/>
      <c r="E45" s="33"/>
      <c r="F45" s="33"/>
      <c r="G45" s="34" t="s">
        <v>90</v>
      </c>
      <c r="H45" s="34" t="s">
        <v>91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</row>
    <row r="46" spans="1:32" ht="15.75" customHeight="1">
      <c r="A46" s="3"/>
      <c r="B46" s="3"/>
      <c r="C46" s="3"/>
      <c r="D46" s="3"/>
      <c r="E46" s="3"/>
      <c r="F46" s="4" t="s">
        <v>90</v>
      </c>
      <c r="G46" s="4" t="s">
        <v>91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2" ht="15.75" customHeight="1"/>
    <row r="48" spans="1:3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96">
    <mergeCell ref="L38:O38"/>
    <mergeCell ref="W28:W31"/>
    <mergeCell ref="AB29:AB30"/>
    <mergeCell ref="AC29:AC30"/>
    <mergeCell ref="V28:V31"/>
    <mergeCell ref="X29:X30"/>
    <mergeCell ref="Y29:Y30"/>
    <mergeCell ref="Z29:Z30"/>
    <mergeCell ref="AA29:AA30"/>
    <mergeCell ref="P29:P30"/>
    <mergeCell ref="Q29:Q30"/>
    <mergeCell ref="R29:R30"/>
    <mergeCell ref="AD24:AD25"/>
    <mergeCell ref="AD29:AD30"/>
    <mergeCell ref="AE29:AE30"/>
    <mergeCell ref="AF29:AF30"/>
    <mergeCell ref="L37:O37"/>
    <mergeCell ref="T29:T30"/>
    <mergeCell ref="F26:F27"/>
    <mergeCell ref="W26:W27"/>
    <mergeCell ref="AD26:AD27"/>
    <mergeCell ref="V26:V27"/>
    <mergeCell ref="K29:K30"/>
    <mergeCell ref="M29:M30"/>
    <mergeCell ref="N29:N30"/>
    <mergeCell ref="O29:O30"/>
    <mergeCell ref="F29:F30"/>
    <mergeCell ref="G29:G30"/>
    <mergeCell ref="I29:I30"/>
    <mergeCell ref="L29:L30"/>
    <mergeCell ref="U29:U30"/>
    <mergeCell ref="H29:H30"/>
    <mergeCell ref="J29:J30"/>
    <mergeCell ref="S29:S30"/>
    <mergeCell ref="W19:W20"/>
    <mergeCell ref="D21:D23"/>
    <mergeCell ref="W21:W23"/>
    <mergeCell ref="D24:D25"/>
    <mergeCell ref="F24:F25"/>
    <mergeCell ref="I24:I25"/>
    <mergeCell ref="W24:W25"/>
    <mergeCell ref="H24:H25"/>
    <mergeCell ref="V21:V23"/>
    <mergeCell ref="V24:V25"/>
    <mergeCell ref="V19:V20"/>
    <mergeCell ref="D19:D20"/>
    <mergeCell ref="W11:W14"/>
    <mergeCell ref="D15:D18"/>
    <mergeCell ref="W15:W18"/>
    <mergeCell ref="V11:V14"/>
    <mergeCell ref="V15:V18"/>
    <mergeCell ref="D11:D14"/>
    <mergeCell ref="W5:W7"/>
    <mergeCell ref="AD6:AD7"/>
    <mergeCell ref="A8:A10"/>
    <mergeCell ref="B8:B10"/>
    <mergeCell ref="C8:C10"/>
    <mergeCell ref="D8:D10"/>
    <mergeCell ref="V8:V10"/>
    <mergeCell ref="W8:W10"/>
    <mergeCell ref="C5:C7"/>
    <mergeCell ref="D5:D7"/>
    <mergeCell ref="V5:V7"/>
    <mergeCell ref="A24:A25"/>
    <mergeCell ref="B24:B25"/>
    <mergeCell ref="C24:C25"/>
    <mergeCell ref="E29:E30"/>
    <mergeCell ref="D28:D31"/>
    <mergeCell ref="D26:D27"/>
    <mergeCell ref="A28:A31"/>
    <mergeCell ref="B28:B31"/>
    <mergeCell ref="C28:C31"/>
    <mergeCell ref="A26:A27"/>
    <mergeCell ref="B26:B27"/>
    <mergeCell ref="C26:C27"/>
    <mergeCell ref="B19:B20"/>
    <mergeCell ref="C19:C20"/>
    <mergeCell ref="A21:A23"/>
    <mergeCell ref="B21:B23"/>
    <mergeCell ref="C21:C23"/>
    <mergeCell ref="L40:O40"/>
    <mergeCell ref="AE24:AE25"/>
    <mergeCell ref="AF24:AF25"/>
    <mergeCell ref="A1:AF1"/>
    <mergeCell ref="N2:T2"/>
    <mergeCell ref="AE2:AF2"/>
    <mergeCell ref="B4:AD4"/>
    <mergeCell ref="A5:A7"/>
    <mergeCell ref="B5:B7"/>
    <mergeCell ref="A11:A14"/>
    <mergeCell ref="B11:B14"/>
    <mergeCell ref="C11:C14"/>
    <mergeCell ref="A15:A18"/>
    <mergeCell ref="B15:B18"/>
    <mergeCell ref="C15:C18"/>
    <mergeCell ref="A19:A20"/>
  </mergeCells>
  <pageMargins left="0.25" right="0.25" top="0.75" bottom="0.75" header="0.3" footer="0.3"/>
  <pageSetup paperSize="9" scale="5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0"/>
  <sheetViews>
    <sheetView tabSelected="1" topLeftCell="A16" zoomScale="80" zoomScaleNormal="80" workbookViewId="0">
      <selection activeCell="K25" sqref="K25:K26"/>
    </sheetView>
  </sheetViews>
  <sheetFormatPr defaultColWidth="14.42578125" defaultRowHeight="15" customHeight="1"/>
  <cols>
    <col min="1" max="1" width="4.7109375" customWidth="1"/>
    <col min="2" max="2" width="4.5703125" customWidth="1"/>
    <col min="3" max="3" width="7.5703125" customWidth="1"/>
    <col min="4" max="4" width="11.140625" customWidth="1"/>
    <col min="5" max="5" width="18.85546875" customWidth="1"/>
    <col min="6" max="6" width="8.7109375" customWidth="1"/>
    <col min="7" max="7" width="12.5703125" customWidth="1"/>
    <col min="8" max="8" width="8.7109375" customWidth="1"/>
    <col min="9" max="9" width="10.7109375" customWidth="1"/>
    <col min="10" max="10" width="7.5703125" customWidth="1"/>
    <col min="11" max="11" width="5.85546875" customWidth="1"/>
    <col min="12" max="12" width="6.28515625" customWidth="1"/>
    <col min="13" max="13" width="6.42578125" customWidth="1"/>
    <col min="14" max="14" width="8.7109375" customWidth="1"/>
    <col min="15" max="15" width="5.7109375" customWidth="1"/>
    <col min="16" max="16" width="5.28515625" customWidth="1"/>
    <col min="17" max="17" width="4.85546875" customWidth="1"/>
    <col min="18" max="20" width="5.5703125" customWidth="1"/>
    <col min="21" max="21" width="6.85546875" customWidth="1"/>
    <col min="22" max="22" width="6.28515625" customWidth="1"/>
    <col min="23" max="23" width="7" customWidth="1"/>
    <col min="24" max="24" width="7.5703125" customWidth="1"/>
    <col min="25" max="25" width="7" customWidth="1"/>
    <col min="26" max="26" width="7.140625" customWidth="1"/>
    <col min="27" max="27" width="6" customWidth="1"/>
    <col min="28" max="28" width="6.28515625" customWidth="1"/>
    <col min="29" max="29" width="5.7109375" customWidth="1"/>
    <col min="30" max="30" width="13.42578125" customWidth="1"/>
    <col min="31" max="32" width="8.7109375" customWidth="1"/>
  </cols>
  <sheetData>
    <row r="1" spans="1:32" ht="15" customHeight="1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1"/>
    </row>
    <row r="2" spans="1:32" ht="1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9" t="s">
        <v>1</v>
      </c>
      <c r="O2" s="90"/>
      <c r="P2" s="90"/>
      <c r="Q2" s="90"/>
      <c r="R2" s="90"/>
      <c r="S2" s="90"/>
      <c r="T2" s="91"/>
      <c r="U2" s="10"/>
      <c r="V2" s="10"/>
      <c r="W2" s="10"/>
      <c r="X2" s="10"/>
      <c r="Y2" s="10"/>
      <c r="Z2" s="10"/>
      <c r="AA2" s="10"/>
      <c r="AB2" s="10"/>
      <c r="AC2" s="10"/>
      <c r="AD2" s="10"/>
      <c r="AE2" s="89" t="s">
        <v>2</v>
      </c>
      <c r="AF2" s="91"/>
    </row>
    <row r="3" spans="1:32" ht="63.75">
      <c r="A3" s="11" t="s">
        <v>3</v>
      </c>
      <c r="B3" s="11" t="s">
        <v>4</v>
      </c>
      <c r="C3" s="11" t="s">
        <v>221</v>
      </c>
      <c r="D3" s="11" t="s">
        <v>5</v>
      </c>
      <c r="E3" s="11" t="s">
        <v>6</v>
      </c>
      <c r="F3" s="11" t="s">
        <v>92</v>
      </c>
      <c r="G3" s="11" t="s">
        <v>8</v>
      </c>
      <c r="H3" s="11" t="s">
        <v>93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2" t="s">
        <v>17</v>
      </c>
      <c r="Q3" s="11" t="s">
        <v>18</v>
      </c>
      <c r="R3" s="12" t="s">
        <v>19</v>
      </c>
      <c r="S3" s="11" t="s">
        <v>20</v>
      </c>
      <c r="T3" s="12" t="s">
        <v>21</v>
      </c>
      <c r="U3" s="11" t="s">
        <v>22</v>
      </c>
      <c r="V3" s="11" t="s">
        <v>94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1" t="s">
        <v>30</v>
      </c>
      <c r="AD3" s="11" t="s">
        <v>31</v>
      </c>
      <c r="AE3" s="11" t="s">
        <v>32</v>
      </c>
      <c r="AF3" s="11" t="s">
        <v>33</v>
      </c>
    </row>
    <row r="4" spans="1:32" ht="15" customHeight="1">
      <c r="A4" s="13"/>
      <c r="B4" s="89" t="s">
        <v>213</v>
      </c>
      <c r="C4" s="148"/>
      <c r="D4" s="90"/>
      <c r="E4" s="90"/>
      <c r="F4" s="90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90"/>
      <c r="X4" s="90"/>
      <c r="Y4" s="90"/>
      <c r="Z4" s="90"/>
      <c r="AA4" s="90"/>
      <c r="AB4" s="90"/>
      <c r="AC4" s="90"/>
      <c r="AD4" s="91"/>
      <c r="AE4" s="13"/>
      <c r="AF4" s="13"/>
    </row>
    <row r="5" spans="1:32" ht="31.5" customHeight="1">
      <c r="A5" s="104">
        <v>2</v>
      </c>
      <c r="B5" s="104">
        <v>1</v>
      </c>
      <c r="C5" s="104" t="s">
        <v>299</v>
      </c>
      <c r="D5" s="104" t="s">
        <v>95</v>
      </c>
      <c r="E5" s="14" t="s">
        <v>96</v>
      </c>
      <c r="F5" s="21" t="s">
        <v>44</v>
      </c>
      <c r="G5" s="52" t="s">
        <v>57</v>
      </c>
      <c r="H5" s="52" t="s">
        <v>44</v>
      </c>
      <c r="I5" s="52" t="s">
        <v>39</v>
      </c>
      <c r="J5" s="52" t="s">
        <v>34</v>
      </c>
      <c r="K5" s="52"/>
      <c r="L5" s="52"/>
      <c r="M5" s="52">
        <v>8</v>
      </c>
      <c r="N5" s="52">
        <v>0</v>
      </c>
      <c r="O5" s="52">
        <v>0</v>
      </c>
      <c r="P5" s="52">
        <f t="shared" ref="P5:P6" si="0">SUM(O5)</f>
        <v>0</v>
      </c>
      <c r="Q5" s="52">
        <v>0</v>
      </c>
      <c r="R5" s="52">
        <f t="shared" ref="R5:R6" si="1">Q5*0.5</f>
        <v>0</v>
      </c>
      <c r="S5" s="52">
        <v>0</v>
      </c>
      <c r="T5" s="52" t="e">
        <f>#REF!*0.1</f>
        <v>#REF!</v>
      </c>
      <c r="U5" s="52">
        <f t="shared" ref="U5" si="2">SUM(R5+P5+N5+M5)</f>
        <v>8</v>
      </c>
      <c r="V5" s="114">
        <v>56</v>
      </c>
      <c r="W5" s="134">
        <v>7</v>
      </c>
      <c r="X5" s="46">
        <v>1</v>
      </c>
      <c r="Y5" s="14"/>
      <c r="Z5" s="14"/>
      <c r="AA5" s="14"/>
      <c r="AB5" s="14"/>
      <c r="AC5" s="14"/>
      <c r="AD5" s="14" t="s">
        <v>41</v>
      </c>
      <c r="AE5" s="14"/>
      <c r="AF5" s="14"/>
    </row>
    <row r="6" spans="1:32" ht="29.25" customHeight="1">
      <c r="A6" s="105"/>
      <c r="B6" s="105"/>
      <c r="C6" s="120"/>
      <c r="D6" s="105"/>
      <c r="E6" s="104" t="s">
        <v>218</v>
      </c>
      <c r="F6" s="107" t="s">
        <v>97</v>
      </c>
      <c r="G6" s="85" t="s">
        <v>104</v>
      </c>
      <c r="H6" s="85" t="s">
        <v>97</v>
      </c>
      <c r="I6" s="85" t="s">
        <v>47</v>
      </c>
      <c r="J6" s="85" t="s">
        <v>34</v>
      </c>
      <c r="K6" s="74"/>
      <c r="L6" s="74" t="s">
        <v>43</v>
      </c>
      <c r="M6" s="72">
        <v>24</v>
      </c>
      <c r="N6" s="150"/>
      <c r="O6" s="150"/>
      <c r="P6" s="150">
        <f t="shared" si="0"/>
        <v>0</v>
      </c>
      <c r="Q6" s="150"/>
      <c r="R6" s="150">
        <f t="shared" si="1"/>
        <v>0</v>
      </c>
      <c r="S6" s="150"/>
      <c r="T6" s="150">
        <f>S7*0.1</f>
        <v>0</v>
      </c>
      <c r="U6" s="72">
        <v>24</v>
      </c>
      <c r="V6" s="154"/>
      <c r="W6" s="155"/>
      <c r="X6" s="52">
        <v>3</v>
      </c>
      <c r="Y6" s="134"/>
      <c r="Z6" s="104"/>
      <c r="AA6" s="104"/>
      <c r="AB6" s="104"/>
      <c r="AC6" s="104"/>
      <c r="AD6" s="104" t="s">
        <v>41</v>
      </c>
      <c r="AE6" s="104"/>
      <c r="AF6" s="104"/>
    </row>
    <row r="7" spans="1:32" ht="33.75" customHeight="1">
      <c r="A7" s="105"/>
      <c r="B7" s="105"/>
      <c r="C7" s="120"/>
      <c r="D7" s="105"/>
      <c r="E7" s="105"/>
      <c r="F7" s="108"/>
      <c r="G7" s="152" t="s">
        <v>217</v>
      </c>
      <c r="H7" s="152" t="s">
        <v>97</v>
      </c>
      <c r="I7" s="152" t="s">
        <v>39</v>
      </c>
      <c r="J7" s="152" t="s">
        <v>34</v>
      </c>
      <c r="K7" s="75"/>
      <c r="L7" s="75"/>
      <c r="M7" s="153">
        <v>8</v>
      </c>
      <c r="N7" s="151"/>
      <c r="O7" s="151"/>
      <c r="P7" s="151"/>
      <c r="Q7" s="151"/>
      <c r="R7" s="151"/>
      <c r="S7" s="151"/>
      <c r="T7" s="151"/>
      <c r="U7" s="153">
        <v>8</v>
      </c>
      <c r="V7" s="154"/>
      <c r="W7" s="155"/>
      <c r="X7" s="52">
        <v>1</v>
      </c>
      <c r="Y7" s="135"/>
      <c r="Z7" s="105"/>
      <c r="AA7" s="105"/>
      <c r="AB7" s="105"/>
      <c r="AC7" s="105"/>
      <c r="AD7" s="105"/>
      <c r="AE7" s="106"/>
      <c r="AF7" s="106"/>
    </row>
    <row r="8" spans="1:32" ht="15" hidden="1" customHeight="1">
      <c r="A8" s="105"/>
      <c r="B8" s="105"/>
      <c r="C8" s="120"/>
      <c r="D8" s="105"/>
      <c r="E8" s="106"/>
      <c r="F8" s="109"/>
      <c r="G8" s="152"/>
      <c r="H8" s="152"/>
      <c r="I8" s="152"/>
      <c r="J8" s="152"/>
      <c r="K8" s="75"/>
      <c r="L8" s="75"/>
      <c r="M8" s="153"/>
      <c r="N8" s="151"/>
      <c r="O8" s="151"/>
      <c r="P8" s="151"/>
      <c r="Q8" s="151"/>
      <c r="R8" s="151"/>
      <c r="S8" s="151"/>
      <c r="T8" s="151"/>
      <c r="U8" s="153"/>
      <c r="V8" s="154"/>
      <c r="W8" s="135"/>
      <c r="X8" s="50"/>
      <c r="Y8" s="106"/>
      <c r="Z8" s="106"/>
      <c r="AA8" s="106"/>
      <c r="AB8" s="106"/>
      <c r="AC8" s="106"/>
      <c r="AD8" s="106"/>
      <c r="AE8" s="14"/>
      <c r="AF8" s="14"/>
    </row>
    <row r="9" spans="1:32" ht="89.25" customHeight="1">
      <c r="A9" s="106"/>
      <c r="B9" s="106"/>
      <c r="C9" s="121"/>
      <c r="D9" s="106"/>
      <c r="E9" s="14" t="s">
        <v>98</v>
      </c>
      <c r="F9" s="21" t="s">
        <v>99</v>
      </c>
      <c r="G9" s="52" t="s">
        <v>100</v>
      </c>
      <c r="H9" s="52" t="s">
        <v>99</v>
      </c>
      <c r="I9" s="52" t="s">
        <v>47</v>
      </c>
      <c r="J9" s="52" t="s">
        <v>48</v>
      </c>
      <c r="K9" s="52" t="s">
        <v>35</v>
      </c>
      <c r="L9" s="52"/>
      <c r="M9" s="52">
        <v>16</v>
      </c>
      <c r="N9" s="52"/>
      <c r="O9" s="52"/>
      <c r="P9" s="52">
        <f t="shared" ref="P9:P13" si="3">SUM(O9)</f>
        <v>0</v>
      </c>
      <c r="Q9" s="52"/>
      <c r="R9" s="52">
        <f t="shared" ref="R9:R13" si="4">Q9*0.5</f>
        <v>0</v>
      </c>
      <c r="S9" s="52"/>
      <c r="T9" s="52" t="e">
        <f>NA()</f>
        <v>#N/A</v>
      </c>
      <c r="U9" s="52">
        <f t="shared" ref="U9:U13" si="5">SUM(R9+P9+N9+M9)</f>
        <v>16</v>
      </c>
      <c r="V9" s="154"/>
      <c r="W9" s="136"/>
      <c r="X9" s="14"/>
      <c r="Y9" s="14">
        <v>2</v>
      </c>
      <c r="Z9" s="14"/>
      <c r="AA9" s="14"/>
      <c r="AB9" s="14"/>
      <c r="AC9" s="14"/>
      <c r="AD9" s="14" t="s">
        <v>101</v>
      </c>
      <c r="AE9" s="14"/>
      <c r="AF9" s="14"/>
    </row>
    <row r="10" spans="1:32" ht="51" customHeight="1">
      <c r="A10" s="99">
        <v>2</v>
      </c>
      <c r="B10" s="99">
        <v>1</v>
      </c>
      <c r="C10" s="99" t="s">
        <v>300</v>
      </c>
      <c r="D10" s="99" t="s">
        <v>102</v>
      </c>
      <c r="E10" s="37" t="s">
        <v>103</v>
      </c>
      <c r="F10" s="37" t="s">
        <v>97</v>
      </c>
      <c r="G10" s="70" t="s">
        <v>104</v>
      </c>
      <c r="H10" s="49" t="s">
        <v>97</v>
      </c>
      <c r="I10" s="49" t="s">
        <v>47</v>
      </c>
      <c r="J10" s="49" t="s">
        <v>34</v>
      </c>
      <c r="K10" s="49"/>
      <c r="L10" s="49" t="s">
        <v>43</v>
      </c>
      <c r="M10" s="49">
        <v>16</v>
      </c>
      <c r="N10" s="49"/>
      <c r="O10" s="49"/>
      <c r="P10" s="49">
        <f t="shared" si="3"/>
        <v>0</v>
      </c>
      <c r="Q10" s="49"/>
      <c r="R10" s="49">
        <f t="shared" si="4"/>
        <v>0</v>
      </c>
      <c r="S10" s="49"/>
      <c r="T10" s="49">
        <f>S9*0.1</f>
        <v>0</v>
      </c>
      <c r="U10" s="49">
        <f t="shared" si="5"/>
        <v>16</v>
      </c>
      <c r="V10" s="103">
        <v>72</v>
      </c>
      <c r="W10" s="99">
        <v>9</v>
      </c>
      <c r="X10" s="37"/>
      <c r="Y10" s="37">
        <v>2</v>
      </c>
      <c r="Z10" s="37"/>
      <c r="AA10" s="37"/>
      <c r="AB10" s="37"/>
      <c r="AC10" s="37"/>
      <c r="AD10" s="37" t="s">
        <v>101</v>
      </c>
      <c r="AE10" s="37"/>
      <c r="AF10" s="37"/>
    </row>
    <row r="11" spans="1:32" ht="38.25">
      <c r="A11" s="100"/>
      <c r="B11" s="100"/>
      <c r="C11" s="103"/>
      <c r="D11" s="100"/>
      <c r="E11" s="37" t="s">
        <v>105</v>
      </c>
      <c r="F11" s="37" t="s">
        <v>106</v>
      </c>
      <c r="G11" s="37" t="s">
        <v>107</v>
      </c>
      <c r="H11" s="37" t="s">
        <v>37</v>
      </c>
      <c r="I11" s="37"/>
      <c r="J11" s="37" t="s">
        <v>38</v>
      </c>
      <c r="K11" s="37"/>
      <c r="L11" s="37"/>
      <c r="M11" s="37">
        <v>24</v>
      </c>
      <c r="N11" s="37"/>
      <c r="O11" s="37"/>
      <c r="P11" s="37">
        <f t="shared" si="3"/>
        <v>0</v>
      </c>
      <c r="Q11" s="37"/>
      <c r="R11" s="37">
        <f t="shared" si="4"/>
        <v>0</v>
      </c>
      <c r="S11" s="37"/>
      <c r="T11" s="37">
        <f>S9*0.1</f>
        <v>0</v>
      </c>
      <c r="U11" s="37">
        <f t="shared" si="5"/>
        <v>24</v>
      </c>
      <c r="V11" s="100"/>
      <c r="W11" s="100"/>
      <c r="X11" s="37"/>
      <c r="Y11" s="37">
        <v>3</v>
      </c>
      <c r="Z11" s="37"/>
      <c r="AA11" s="37"/>
      <c r="AB11" s="37"/>
      <c r="AC11" s="37"/>
      <c r="AD11" s="37" t="s">
        <v>108</v>
      </c>
      <c r="AE11" s="37"/>
      <c r="AF11" s="37"/>
    </row>
    <row r="12" spans="1:32" ht="51">
      <c r="A12" s="100"/>
      <c r="B12" s="100"/>
      <c r="C12" s="103"/>
      <c r="D12" s="100"/>
      <c r="E12" s="37" t="s">
        <v>109</v>
      </c>
      <c r="F12" s="37" t="s">
        <v>97</v>
      </c>
      <c r="G12" s="64" t="s">
        <v>110</v>
      </c>
      <c r="H12" s="37" t="s">
        <v>97</v>
      </c>
      <c r="I12" s="37" t="s">
        <v>47</v>
      </c>
      <c r="J12" s="37" t="s">
        <v>34</v>
      </c>
      <c r="K12" s="37" t="s">
        <v>35</v>
      </c>
      <c r="L12" s="37"/>
      <c r="M12" s="37">
        <v>16</v>
      </c>
      <c r="N12" s="37"/>
      <c r="O12" s="37"/>
      <c r="P12" s="37">
        <f t="shared" si="3"/>
        <v>0</v>
      </c>
      <c r="Q12" s="37"/>
      <c r="R12" s="37">
        <f t="shared" si="4"/>
        <v>0</v>
      </c>
      <c r="S12" s="37"/>
      <c r="T12" s="37">
        <v>0</v>
      </c>
      <c r="U12" s="37">
        <f t="shared" si="5"/>
        <v>16</v>
      </c>
      <c r="V12" s="100"/>
      <c r="W12" s="100"/>
      <c r="X12" s="37"/>
      <c r="Y12" s="37">
        <v>2</v>
      </c>
      <c r="Z12" s="37"/>
      <c r="AA12" s="37"/>
      <c r="AB12" s="37"/>
      <c r="AC12" s="37"/>
      <c r="AD12" s="37" t="s">
        <v>101</v>
      </c>
      <c r="AE12" s="37"/>
      <c r="AF12" s="37"/>
    </row>
    <row r="13" spans="1:32" ht="38.25">
      <c r="A13" s="100"/>
      <c r="B13" s="100"/>
      <c r="C13" s="103"/>
      <c r="D13" s="100"/>
      <c r="E13" s="37" t="s">
        <v>111</v>
      </c>
      <c r="F13" s="37" t="s">
        <v>112</v>
      </c>
      <c r="G13" s="64" t="s">
        <v>113</v>
      </c>
      <c r="H13" s="37" t="s">
        <v>112</v>
      </c>
      <c r="I13" s="37" t="s">
        <v>42</v>
      </c>
      <c r="J13" s="37" t="s">
        <v>82</v>
      </c>
      <c r="K13" s="37"/>
      <c r="L13" s="37"/>
      <c r="M13" s="37">
        <v>8</v>
      </c>
      <c r="N13" s="37"/>
      <c r="O13" s="37"/>
      <c r="P13" s="37">
        <f t="shared" si="3"/>
        <v>0</v>
      </c>
      <c r="Q13" s="37"/>
      <c r="R13" s="37">
        <f t="shared" si="4"/>
        <v>0</v>
      </c>
      <c r="S13" s="37"/>
      <c r="T13" s="37">
        <v>0</v>
      </c>
      <c r="U13" s="37">
        <f t="shared" si="5"/>
        <v>8</v>
      </c>
      <c r="V13" s="100"/>
      <c r="W13" s="100"/>
      <c r="X13" s="37"/>
      <c r="Y13" s="37">
        <v>1</v>
      </c>
      <c r="Z13" s="37"/>
      <c r="AA13" s="37"/>
      <c r="AB13" s="37"/>
      <c r="AC13" s="37"/>
      <c r="AD13" s="37" t="s">
        <v>108</v>
      </c>
      <c r="AE13" s="37"/>
      <c r="AF13" s="37"/>
    </row>
    <row r="14" spans="1:32" ht="51">
      <c r="A14" s="101"/>
      <c r="B14" s="101"/>
      <c r="C14" s="119"/>
      <c r="D14" s="101"/>
      <c r="E14" s="37" t="s">
        <v>114</v>
      </c>
      <c r="F14" s="37" t="s">
        <v>37</v>
      </c>
      <c r="G14" s="37" t="s">
        <v>339</v>
      </c>
      <c r="H14" s="37" t="s">
        <v>37</v>
      </c>
      <c r="I14" s="37" t="s">
        <v>42</v>
      </c>
      <c r="J14" s="37" t="s">
        <v>34</v>
      </c>
      <c r="K14" s="37"/>
      <c r="L14" s="37"/>
      <c r="M14" s="37">
        <v>8</v>
      </c>
      <c r="N14" s="37"/>
      <c r="O14" s="37"/>
      <c r="P14" s="37"/>
      <c r="Q14" s="37"/>
      <c r="R14" s="37"/>
      <c r="S14" s="37"/>
      <c r="T14" s="37"/>
      <c r="U14" s="37">
        <v>8</v>
      </c>
      <c r="V14" s="101"/>
      <c r="W14" s="101"/>
      <c r="X14" s="37"/>
      <c r="Y14" s="37">
        <v>1</v>
      </c>
      <c r="Z14" s="37"/>
      <c r="AA14" s="37"/>
      <c r="AB14" s="37"/>
      <c r="AC14" s="37"/>
      <c r="AD14" s="37" t="s">
        <v>101</v>
      </c>
      <c r="AE14" s="37"/>
      <c r="AF14" s="37"/>
    </row>
    <row r="15" spans="1:32" ht="51" customHeight="1">
      <c r="A15" s="104">
        <v>2</v>
      </c>
      <c r="B15" s="104">
        <v>1</v>
      </c>
      <c r="C15" s="104" t="s">
        <v>302</v>
      </c>
      <c r="D15" s="104" t="s">
        <v>301</v>
      </c>
      <c r="E15" s="14" t="s">
        <v>115</v>
      </c>
      <c r="F15" s="14" t="s">
        <v>49</v>
      </c>
      <c r="G15" s="14" t="s">
        <v>50</v>
      </c>
      <c r="H15" s="14" t="s">
        <v>49</v>
      </c>
      <c r="I15" s="14" t="s">
        <v>47</v>
      </c>
      <c r="J15" s="14" t="s">
        <v>34</v>
      </c>
      <c r="K15" s="14"/>
      <c r="L15" s="14" t="s">
        <v>43</v>
      </c>
      <c r="M15" s="14">
        <v>16</v>
      </c>
      <c r="N15" s="14"/>
      <c r="O15" s="14"/>
      <c r="P15" s="14">
        <f t="shared" ref="P15:P16" si="6">SUM(O15)</f>
        <v>0</v>
      </c>
      <c r="Q15" s="14"/>
      <c r="R15" s="14">
        <f t="shared" ref="R15:R16" si="7">Q15*0.5</f>
        <v>0</v>
      </c>
      <c r="S15" s="14"/>
      <c r="T15" s="14">
        <f>S16*0.1</f>
        <v>0</v>
      </c>
      <c r="U15" s="14">
        <f t="shared" ref="U15:U16" si="8">SUM(R15+P15+N15+M15)</f>
        <v>16</v>
      </c>
      <c r="V15" s="104">
        <v>56</v>
      </c>
      <c r="W15" s="104">
        <v>7</v>
      </c>
      <c r="X15" s="14"/>
      <c r="Y15" s="14">
        <v>2</v>
      </c>
      <c r="Z15" s="14"/>
      <c r="AA15" s="14"/>
      <c r="AB15" s="14"/>
      <c r="AC15" s="14"/>
      <c r="AD15" s="14" t="s">
        <v>101</v>
      </c>
      <c r="AE15" s="14"/>
      <c r="AF15" s="14"/>
    </row>
    <row r="16" spans="1:32" ht="51">
      <c r="A16" s="105"/>
      <c r="B16" s="105"/>
      <c r="C16" s="120"/>
      <c r="D16" s="105"/>
      <c r="E16" s="14" t="s">
        <v>51</v>
      </c>
      <c r="F16" s="14" t="s">
        <v>49</v>
      </c>
      <c r="G16" s="14" t="s">
        <v>116</v>
      </c>
      <c r="H16" s="14" t="s">
        <v>49</v>
      </c>
      <c r="I16" s="14" t="s">
        <v>47</v>
      </c>
      <c r="J16" s="14" t="s">
        <v>34</v>
      </c>
      <c r="K16" s="14" t="s">
        <v>35</v>
      </c>
      <c r="L16" s="14" t="s">
        <v>43</v>
      </c>
      <c r="M16" s="14">
        <v>8</v>
      </c>
      <c r="N16" s="14"/>
      <c r="O16" s="14"/>
      <c r="P16" s="14">
        <f t="shared" si="6"/>
        <v>0</v>
      </c>
      <c r="Q16" s="14"/>
      <c r="R16" s="14">
        <f t="shared" si="7"/>
        <v>0</v>
      </c>
      <c r="S16" s="14"/>
      <c r="T16" s="14">
        <f>S18*0.1</f>
        <v>0</v>
      </c>
      <c r="U16" s="14">
        <f t="shared" si="8"/>
        <v>8</v>
      </c>
      <c r="V16" s="105"/>
      <c r="W16" s="105"/>
      <c r="X16" s="14"/>
      <c r="Y16" s="14">
        <v>1</v>
      </c>
      <c r="Z16" s="14"/>
      <c r="AA16" s="14"/>
      <c r="AB16" s="14"/>
      <c r="AC16" s="14"/>
      <c r="AD16" s="14" t="s">
        <v>101</v>
      </c>
      <c r="AE16" s="14"/>
      <c r="AF16" s="14"/>
    </row>
    <row r="17" spans="1:32" ht="51">
      <c r="A17" s="105"/>
      <c r="B17" s="105"/>
      <c r="C17" s="120"/>
      <c r="D17" s="105"/>
      <c r="E17" s="14" t="s">
        <v>117</v>
      </c>
      <c r="F17" s="14" t="s">
        <v>49</v>
      </c>
      <c r="G17" s="14" t="s">
        <v>116</v>
      </c>
      <c r="H17" s="14" t="s">
        <v>49</v>
      </c>
      <c r="I17" s="14" t="s">
        <v>47</v>
      </c>
      <c r="J17" s="14" t="s">
        <v>34</v>
      </c>
      <c r="K17" s="14"/>
      <c r="L17" s="14" t="s">
        <v>43</v>
      </c>
      <c r="M17" s="14">
        <v>8</v>
      </c>
      <c r="N17" s="14"/>
      <c r="O17" s="14"/>
      <c r="P17" s="14"/>
      <c r="Q17" s="14"/>
      <c r="R17" s="14"/>
      <c r="S17" s="14"/>
      <c r="T17" s="14"/>
      <c r="U17" s="14">
        <v>8</v>
      </c>
      <c r="V17" s="105"/>
      <c r="W17" s="105"/>
      <c r="X17" s="14"/>
      <c r="Y17" s="14">
        <v>1</v>
      </c>
      <c r="Z17" s="14"/>
      <c r="AA17" s="14"/>
      <c r="AB17" s="14"/>
      <c r="AC17" s="14"/>
      <c r="AD17" s="14" t="s">
        <v>101</v>
      </c>
      <c r="AE17" s="14"/>
      <c r="AF17" s="14"/>
    </row>
    <row r="18" spans="1:32" ht="51">
      <c r="A18" s="105"/>
      <c r="B18" s="105"/>
      <c r="C18" s="120"/>
      <c r="D18" s="105"/>
      <c r="E18" s="14" t="s">
        <v>118</v>
      </c>
      <c r="F18" s="14" t="s">
        <v>49</v>
      </c>
      <c r="G18" s="14" t="s">
        <v>119</v>
      </c>
      <c r="H18" s="14" t="s">
        <v>49</v>
      </c>
      <c r="I18" s="14" t="s">
        <v>47</v>
      </c>
      <c r="J18" s="14" t="s">
        <v>67</v>
      </c>
      <c r="K18" s="14"/>
      <c r="L18" s="14"/>
      <c r="M18" s="14">
        <v>8</v>
      </c>
      <c r="N18" s="14"/>
      <c r="O18" s="14"/>
      <c r="P18" s="14">
        <f>SUM(O18)</f>
        <v>0</v>
      </c>
      <c r="Q18" s="14"/>
      <c r="R18" s="14">
        <f>Q18*0.5</f>
        <v>0</v>
      </c>
      <c r="S18" s="14"/>
      <c r="T18" s="14">
        <v>0</v>
      </c>
      <c r="U18" s="14">
        <f>SUM(R18+P18+N18+M18)</f>
        <v>8</v>
      </c>
      <c r="V18" s="105"/>
      <c r="W18" s="105"/>
      <c r="X18" s="14"/>
      <c r="Y18" s="14">
        <v>1</v>
      </c>
      <c r="Z18" s="14"/>
      <c r="AA18" s="14"/>
      <c r="AB18" s="14"/>
      <c r="AC18" s="14"/>
      <c r="AD18" s="14" t="s">
        <v>101</v>
      </c>
      <c r="AE18" s="14"/>
      <c r="AF18" s="14"/>
    </row>
    <row r="19" spans="1:32" ht="57" customHeight="1">
      <c r="A19" s="105"/>
      <c r="B19" s="105"/>
      <c r="C19" s="120"/>
      <c r="D19" s="105"/>
      <c r="E19" s="14" t="s">
        <v>120</v>
      </c>
      <c r="F19" s="14" t="s">
        <v>121</v>
      </c>
      <c r="G19" s="14" t="s">
        <v>205</v>
      </c>
      <c r="H19" s="14"/>
      <c r="I19" s="14"/>
      <c r="J19" s="14" t="s">
        <v>36</v>
      </c>
      <c r="K19" s="14"/>
      <c r="L19" s="14"/>
      <c r="M19" s="14">
        <v>8</v>
      </c>
      <c r="N19" s="14"/>
      <c r="O19" s="14"/>
      <c r="P19" s="14"/>
      <c r="Q19" s="14"/>
      <c r="R19" s="14"/>
      <c r="S19" s="14"/>
      <c r="T19" s="14"/>
      <c r="U19" s="14">
        <v>8</v>
      </c>
      <c r="V19" s="105"/>
      <c r="W19" s="105"/>
      <c r="X19" s="14"/>
      <c r="Y19" s="14">
        <v>1</v>
      </c>
      <c r="Z19" s="14"/>
      <c r="AA19" s="14"/>
      <c r="AB19" s="14"/>
      <c r="AC19" s="14"/>
      <c r="AD19" s="14" t="s">
        <v>101</v>
      </c>
      <c r="AE19" s="14"/>
      <c r="AF19" s="14"/>
    </row>
    <row r="20" spans="1:32" ht="36.75" customHeight="1">
      <c r="A20" s="106"/>
      <c r="B20" s="106"/>
      <c r="C20" s="121"/>
      <c r="D20" s="106"/>
      <c r="E20" s="14" t="s">
        <v>122</v>
      </c>
      <c r="F20" s="14" t="s">
        <v>49</v>
      </c>
      <c r="G20" s="14" t="s">
        <v>319</v>
      </c>
      <c r="H20" s="14" t="s">
        <v>123</v>
      </c>
      <c r="I20" s="14" t="s">
        <v>45</v>
      </c>
      <c r="J20" s="14" t="s">
        <v>34</v>
      </c>
      <c r="K20" s="14"/>
      <c r="L20" s="14"/>
      <c r="M20" s="14">
        <v>8</v>
      </c>
      <c r="N20" s="14"/>
      <c r="O20" s="14"/>
      <c r="P20" s="14"/>
      <c r="Q20" s="14"/>
      <c r="R20" s="14"/>
      <c r="S20" s="14"/>
      <c r="T20" s="14"/>
      <c r="U20" s="14">
        <v>8</v>
      </c>
      <c r="V20" s="106"/>
      <c r="W20" s="106"/>
      <c r="X20" s="14"/>
      <c r="Y20" s="14">
        <v>1</v>
      </c>
      <c r="Z20" s="14"/>
      <c r="AA20" s="14"/>
      <c r="AB20" s="14"/>
      <c r="AC20" s="14"/>
      <c r="AD20" s="14" t="s">
        <v>124</v>
      </c>
      <c r="AE20" s="14"/>
      <c r="AF20" s="14"/>
    </row>
    <row r="21" spans="1:32" ht="70.5" customHeight="1">
      <c r="A21" s="99">
        <v>2</v>
      </c>
      <c r="B21" s="99">
        <v>2</v>
      </c>
      <c r="C21" s="99" t="s">
        <v>303</v>
      </c>
      <c r="D21" s="99" t="s">
        <v>125</v>
      </c>
      <c r="E21" s="37" t="s">
        <v>126</v>
      </c>
      <c r="F21" s="37" t="s">
        <v>37</v>
      </c>
      <c r="G21" s="37" t="s">
        <v>127</v>
      </c>
      <c r="H21" s="37" t="s">
        <v>128</v>
      </c>
      <c r="I21" s="37" t="s">
        <v>45</v>
      </c>
      <c r="J21" s="64" t="s">
        <v>34</v>
      </c>
      <c r="K21" s="37"/>
      <c r="L21" s="37"/>
      <c r="M21" s="37">
        <v>24</v>
      </c>
      <c r="N21" s="37"/>
      <c r="O21" s="37"/>
      <c r="P21" s="37">
        <f t="shared" ref="P21:P25" si="9">SUM(O21)</f>
        <v>0</v>
      </c>
      <c r="Q21" s="37"/>
      <c r="R21" s="37">
        <f t="shared" ref="R21:R25" si="10">Q21*0.5</f>
        <v>0</v>
      </c>
      <c r="S21" s="37"/>
      <c r="T21" s="37">
        <f t="shared" ref="T21:T22" si="11">S22*0.1</f>
        <v>0</v>
      </c>
      <c r="U21" s="37">
        <f t="shared" ref="U21:U25" si="12">SUM(R21+P21+N21+M21)</f>
        <v>24</v>
      </c>
      <c r="V21" s="99">
        <v>48</v>
      </c>
      <c r="W21" s="99">
        <v>6</v>
      </c>
      <c r="X21" s="37"/>
      <c r="Y21" s="37">
        <v>3</v>
      </c>
      <c r="Z21" s="37"/>
      <c r="AA21" s="37"/>
      <c r="AB21" s="37"/>
      <c r="AC21" s="37"/>
      <c r="AD21" s="37" t="s">
        <v>101</v>
      </c>
      <c r="AE21" s="37"/>
      <c r="AF21" s="10"/>
    </row>
    <row r="22" spans="1:32" ht="47.25" customHeight="1">
      <c r="A22" s="100"/>
      <c r="B22" s="100"/>
      <c r="C22" s="103"/>
      <c r="D22" s="100"/>
      <c r="E22" s="15" t="s">
        <v>129</v>
      </c>
      <c r="F22" s="15" t="s">
        <v>128</v>
      </c>
      <c r="G22" s="15" t="s">
        <v>130</v>
      </c>
      <c r="H22" s="15" t="s">
        <v>128</v>
      </c>
      <c r="I22" s="15" t="s">
        <v>45</v>
      </c>
      <c r="J22" s="15" t="s">
        <v>34</v>
      </c>
      <c r="K22" s="15" t="s">
        <v>35</v>
      </c>
      <c r="L22" s="37"/>
      <c r="M22" s="37">
        <v>8</v>
      </c>
      <c r="N22" s="37"/>
      <c r="O22" s="37"/>
      <c r="P22" s="37">
        <f t="shared" si="9"/>
        <v>0</v>
      </c>
      <c r="Q22" s="37"/>
      <c r="R22" s="37">
        <f t="shared" si="10"/>
        <v>0</v>
      </c>
      <c r="S22" s="37"/>
      <c r="T22" s="37">
        <f t="shared" si="11"/>
        <v>0</v>
      </c>
      <c r="U22" s="15">
        <f t="shared" si="12"/>
        <v>8</v>
      </c>
      <c r="V22" s="100"/>
      <c r="W22" s="100"/>
      <c r="X22" s="37"/>
      <c r="Y22" s="15">
        <v>1</v>
      </c>
      <c r="Z22" s="37"/>
      <c r="AA22" s="37"/>
      <c r="AB22" s="37"/>
      <c r="AC22" s="37"/>
      <c r="AD22" s="37" t="s">
        <v>131</v>
      </c>
      <c r="AE22" s="37"/>
      <c r="AF22" s="10"/>
    </row>
    <row r="23" spans="1:32" ht="60" customHeight="1">
      <c r="A23" s="101"/>
      <c r="B23" s="101"/>
      <c r="C23" s="119"/>
      <c r="D23" s="101"/>
      <c r="E23" s="65" t="s">
        <v>132</v>
      </c>
      <c r="F23" s="37" t="s">
        <v>128</v>
      </c>
      <c r="G23" s="37" t="s">
        <v>133</v>
      </c>
      <c r="H23" s="37" t="s">
        <v>128</v>
      </c>
      <c r="I23" s="37" t="s">
        <v>39</v>
      </c>
      <c r="J23" s="37" t="s">
        <v>34</v>
      </c>
      <c r="K23" s="37"/>
      <c r="L23" s="37"/>
      <c r="M23" s="37">
        <v>16</v>
      </c>
      <c r="N23" s="37"/>
      <c r="O23" s="37"/>
      <c r="P23" s="37">
        <f t="shared" si="9"/>
        <v>0</v>
      </c>
      <c r="Q23" s="37"/>
      <c r="R23" s="37">
        <f t="shared" si="10"/>
        <v>0</v>
      </c>
      <c r="S23" s="37"/>
      <c r="T23" s="37" t="e">
        <f>NA()</f>
        <v>#N/A</v>
      </c>
      <c r="U23" s="37">
        <f t="shared" si="12"/>
        <v>16</v>
      </c>
      <c r="V23" s="101"/>
      <c r="W23" s="101"/>
      <c r="X23" s="37"/>
      <c r="Y23" s="37">
        <v>2</v>
      </c>
      <c r="Z23" s="37"/>
      <c r="AA23" s="37"/>
      <c r="AB23" s="37"/>
      <c r="AC23" s="37"/>
      <c r="AD23" s="37" t="s">
        <v>101</v>
      </c>
      <c r="AE23" s="37"/>
      <c r="AF23" s="10"/>
    </row>
    <row r="24" spans="1:32" ht="29.25" customHeight="1">
      <c r="A24" s="104">
        <v>2</v>
      </c>
      <c r="B24" s="104">
        <v>2</v>
      </c>
      <c r="C24" s="104" t="s">
        <v>304</v>
      </c>
      <c r="D24" s="104" t="s">
        <v>134</v>
      </c>
      <c r="E24" s="14" t="s">
        <v>135</v>
      </c>
      <c r="F24" s="14" t="s">
        <v>136</v>
      </c>
      <c r="G24" s="14" t="s">
        <v>137</v>
      </c>
      <c r="H24" s="14" t="s">
        <v>136</v>
      </c>
      <c r="I24" s="14" t="s">
        <v>42</v>
      </c>
      <c r="J24" s="14" t="s">
        <v>34</v>
      </c>
      <c r="K24" s="14"/>
      <c r="L24" s="14"/>
      <c r="M24" s="14">
        <v>16</v>
      </c>
      <c r="N24" s="14"/>
      <c r="O24" s="14"/>
      <c r="P24" s="14">
        <f t="shared" si="9"/>
        <v>0</v>
      </c>
      <c r="Q24" s="14"/>
      <c r="R24" s="14">
        <f t="shared" si="10"/>
        <v>0</v>
      </c>
      <c r="S24" s="14"/>
      <c r="T24" s="14">
        <f t="shared" ref="T24:T25" si="13">S25*0.1</f>
        <v>0</v>
      </c>
      <c r="U24" s="14">
        <f t="shared" si="12"/>
        <v>16</v>
      </c>
      <c r="V24" s="104">
        <v>64</v>
      </c>
      <c r="W24" s="104">
        <v>8</v>
      </c>
      <c r="X24" s="14">
        <v>2</v>
      </c>
      <c r="Y24" s="14"/>
      <c r="Z24" s="14"/>
      <c r="AA24" s="14"/>
      <c r="AB24" s="14"/>
      <c r="AC24" s="14"/>
      <c r="AD24" s="14" t="s">
        <v>138</v>
      </c>
      <c r="AE24" s="14"/>
      <c r="AF24" s="14"/>
    </row>
    <row r="25" spans="1:32" ht="25.5" customHeight="1">
      <c r="A25" s="105"/>
      <c r="B25" s="105"/>
      <c r="C25" s="120"/>
      <c r="D25" s="105"/>
      <c r="E25" s="104" t="s">
        <v>139</v>
      </c>
      <c r="F25" s="104" t="s">
        <v>136</v>
      </c>
      <c r="G25" s="104" t="s">
        <v>137</v>
      </c>
      <c r="H25" s="104" t="s">
        <v>136</v>
      </c>
      <c r="I25" s="104" t="s">
        <v>42</v>
      </c>
      <c r="J25" s="104" t="s">
        <v>34</v>
      </c>
      <c r="K25" s="104"/>
      <c r="L25" s="104"/>
      <c r="M25" s="104">
        <v>8</v>
      </c>
      <c r="N25" s="104"/>
      <c r="O25" s="104"/>
      <c r="P25" s="104">
        <f t="shared" si="9"/>
        <v>0</v>
      </c>
      <c r="Q25" s="104"/>
      <c r="R25" s="104">
        <f t="shared" si="10"/>
        <v>0</v>
      </c>
      <c r="S25" s="104"/>
      <c r="T25" s="104">
        <f t="shared" si="13"/>
        <v>0</v>
      </c>
      <c r="U25" s="104">
        <f t="shared" si="12"/>
        <v>8</v>
      </c>
      <c r="V25" s="105"/>
      <c r="W25" s="105"/>
      <c r="X25" s="104"/>
      <c r="Y25" s="104">
        <v>1</v>
      </c>
      <c r="Z25" s="104"/>
      <c r="AA25" s="104"/>
      <c r="AB25" s="104"/>
      <c r="AC25" s="104"/>
      <c r="AD25" s="104" t="s">
        <v>140</v>
      </c>
      <c r="AE25" s="104"/>
      <c r="AF25" s="104"/>
    </row>
    <row r="26" spans="1:32" ht="15.75" customHeight="1">
      <c r="A26" s="105"/>
      <c r="B26" s="105"/>
      <c r="C26" s="120"/>
      <c r="D26" s="105"/>
      <c r="E26" s="106"/>
      <c r="F26" s="106"/>
      <c r="G26" s="121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5"/>
      <c r="W26" s="105"/>
      <c r="X26" s="106"/>
      <c r="Y26" s="106"/>
      <c r="Z26" s="106"/>
      <c r="AA26" s="106"/>
      <c r="AB26" s="106"/>
      <c r="AC26" s="106"/>
      <c r="AD26" s="106"/>
      <c r="AE26" s="106"/>
      <c r="AF26" s="106"/>
    </row>
    <row r="27" spans="1:32" ht="38.25" customHeight="1">
      <c r="A27" s="105"/>
      <c r="B27" s="105"/>
      <c r="C27" s="120"/>
      <c r="D27" s="105"/>
      <c r="E27" s="104" t="s">
        <v>141</v>
      </c>
      <c r="F27" s="14" t="s">
        <v>142</v>
      </c>
      <c r="G27" s="14" t="s">
        <v>143</v>
      </c>
      <c r="H27" s="14" t="s">
        <v>37</v>
      </c>
      <c r="I27" s="14"/>
      <c r="J27" s="14" t="s">
        <v>38</v>
      </c>
      <c r="K27" s="104"/>
      <c r="L27" s="104"/>
      <c r="M27" s="14">
        <v>4</v>
      </c>
      <c r="N27" s="104"/>
      <c r="O27" s="104"/>
      <c r="P27" s="104">
        <f>SUM(O27)</f>
        <v>0</v>
      </c>
      <c r="Q27" s="104"/>
      <c r="R27" s="104">
        <f>Q27*0.5</f>
        <v>0</v>
      </c>
      <c r="S27" s="104"/>
      <c r="T27" s="104">
        <f>S29*0.1</f>
        <v>0</v>
      </c>
      <c r="U27" s="14">
        <f>SUM(R27+P27+N27+M27)</f>
        <v>4</v>
      </c>
      <c r="V27" s="105"/>
      <c r="W27" s="105"/>
      <c r="X27" s="104"/>
      <c r="Y27" s="104"/>
      <c r="Z27" s="104">
        <v>1</v>
      </c>
      <c r="AA27" s="104"/>
      <c r="AB27" s="104"/>
      <c r="AC27" s="104"/>
      <c r="AD27" s="104" t="s">
        <v>40</v>
      </c>
      <c r="AE27" s="104"/>
      <c r="AF27" s="104"/>
    </row>
    <row r="28" spans="1:32" ht="27.75" customHeight="1">
      <c r="A28" s="105"/>
      <c r="B28" s="105"/>
      <c r="C28" s="120"/>
      <c r="D28" s="105"/>
      <c r="E28" s="106"/>
      <c r="F28" s="14" t="s">
        <v>142</v>
      </c>
      <c r="G28" s="14" t="s">
        <v>144</v>
      </c>
      <c r="H28" s="14" t="s">
        <v>37</v>
      </c>
      <c r="I28" s="14"/>
      <c r="J28" s="14" t="s">
        <v>38</v>
      </c>
      <c r="K28" s="106"/>
      <c r="L28" s="106"/>
      <c r="M28" s="14">
        <v>4</v>
      </c>
      <c r="N28" s="106"/>
      <c r="O28" s="106"/>
      <c r="P28" s="106"/>
      <c r="Q28" s="106"/>
      <c r="R28" s="106"/>
      <c r="S28" s="106"/>
      <c r="T28" s="106"/>
      <c r="U28" s="14">
        <v>4</v>
      </c>
      <c r="V28" s="105"/>
      <c r="W28" s="105"/>
      <c r="X28" s="106"/>
      <c r="Y28" s="106"/>
      <c r="Z28" s="106"/>
      <c r="AA28" s="106"/>
      <c r="AB28" s="106"/>
      <c r="AC28" s="106"/>
      <c r="AD28" s="106"/>
      <c r="AE28" s="106"/>
      <c r="AF28" s="106"/>
    </row>
    <row r="29" spans="1:32" ht="27" customHeight="1">
      <c r="A29" s="105"/>
      <c r="B29" s="105"/>
      <c r="C29" s="120"/>
      <c r="D29" s="105"/>
      <c r="E29" s="14" t="s">
        <v>145</v>
      </c>
      <c r="F29" s="14" t="s">
        <v>146</v>
      </c>
      <c r="G29" s="14" t="s">
        <v>147</v>
      </c>
      <c r="H29" s="14" t="s">
        <v>146</v>
      </c>
      <c r="I29" s="14" t="s">
        <v>42</v>
      </c>
      <c r="J29" s="14" t="s">
        <v>48</v>
      </c>
      <c r="K29" s="14" t="s">
        <v>35</v>
      </c>
      <c r="L29" s="14"/>
      <c r="M29" s="14">
        <v>8</v>
      </c>
      <c r="N29" s="14"/>
      <c r="O29" s="14"/>
      <c r="P29" s="14">
        <f t="shared" ref="P29:P31" si="14">SUM(O29)</f>
        <v>0</v>
      </c>
      <c r="Q29" s="14"/>
      <c r="R29" s="14">
        <f t="shared" ref="R29:R31" si="15">Q29*0.5</f>
        <v>0</v>
      </c>
      <c r="S29" s="14"/>
      <c r="T29" s="14">
        <f>S30*0.1</f>
        <v>0</v>
      </c>
      <c r="U29" s="14">
        <f t="shared" ref="U29:U31" si="16">SUM(R29+P29+N29+M29)</f>
        <v>8</v>
      </c>
      <c r="V29" s="105"/>
      <c r="W29" s="105"/>
      <c r="X29" s="14"/>
      <c r="Y29" s="14">
        <v>1</v>
      </c>
      <c r="Z29" s="14"/>
      <c r="AA29" s="14"/>
      <c r="AB29" s="14"/>
      <c r="AC29" s="14"/>
      <c r="AD29" s="14" t="s">
        <v>148</v>
      </c>
      <c r="AE29" s="14"/>
      <c r="AF29" s="14"/>
    </row>
    <row r="30" spans="1:32" ht="25.5" customHeight="1">
      <c r="A30" s="105"/>
      <c r="B30" s="105"/>
      <c r="C30" s="120"/>
      <c r="D30" s="105"/>
      <c r="E30" s="14" t="s">
        <v>149</v>
      </c>
      <c r="F30" s="14" t="s">
        <v>146</v>
      </c>
      <c r="G30" s="14" t="s">
        <v>344</v>
      </c>
      <c r="H30" s="14"/>
      <c r="I30" s="14"/>
      <c r="J30" s="14" t="s">
        <v>36</v>
      </c>
      <c r="K30" s="14"/>
      <c r="L30" s="14"/>
      <c r="M30" s="14">
        <v>8</v>
      </c>
      <c r="N30" s="14"/>
      <c r="O30" s="14"/>
      <c r="P30" s="14">
        <f t="shared" si="14"/>
        <v>0</v>
      </c>
      <c r="Q30" s="14"/>
      <c r="R30" s="14">
        <f t="shared" si="15"/>
        <v>0</v>
      </c>
      <c r="S30" s="14"/>
      <c r="T30" s="14">
        <f>S33*0.1</f>
        <v>0</v>
      </c>
      <c r="U30" s="14">
        <f t="shared" si="16"/>
        <v>8</v>
      </c>
      <c r="V30" s="105"/>
      <c r="W30" s="105"/>
      <c r="X30" s="14"/>
      <c r="Y30" s="14">
        <v>1</v>
      </c>
      <c r="Z30" s="14"/>
      <c r="AA30" s="14"/>
      <c r="AB30" s="14"/>
      <c r="AC30" s="14"/>
      <c r="AD30" s="14" t="s">
        <v>148</v>
      </c>
      <c r="AE30" s="14"/>
      <c r="AF30" s="14"/>
    </row>
    <row r="31" spans="1:32" ht="29.25" customHeight="1">
      <c r="A31" s="106"/>
      <c r="B31" s="106"/>
      <c r="C31" s="121"/>
      <c r="D31" s="106"/>
      <c r="E31" s="14" t="s">
        <v>150</v>
      </c>
      <c r="F31" s="14" t="s">
        <v>151</v>
      </c>
      <c r="G31" s="14" t="s">
        <v>345</v>
      </c>
      <c r="H31" s="14"/>
      <c r="I31" s="14"/>
      <c r="J31" s="14" t="s">
        <v>36</v>
      </c>
      <c r="K31" s="14"/>
      <c r="L31" s="14"/>
      <c r="M31" s="14">
        <v>16</v>
      </c>
      <c r="N31" s="14"/>
      <c r="O31" s="14"/>
      <c r="P31" s="14">
        <f t="shared" si="14"/>
        <v>0</v>
      </c>
      <c r="Q31" s="14"/>
      <c r="R31" s="14">
        <f t="shared" si="15"/>
        <v>0</v>
      </c>
      <c r="S31" s="14"/>
      <c r="T31" s="14">
        <v>0</v>
      </c>
      <c r="U31" s="14">
        <f t="shared" si="16"/>
        <v>16</v>
      </c>
      <c r="V31" s="106"/>
      <c r="W31" s="106"/>
      <c r="X31" s="14"/>
      <c r="Y31" s="14">
        <v>2</v>
      </c>
      <c r="Z31" s="14"/>
      <c r="AA31" s="14"/>
      <c r="AB31" s="14"/>
      <c r="AC31" s="14"/>
      <c r="AD31" s="14" t="s">
        <v>101</v>
      </c>
      <c r="AE31" s="14"/>
      <c r="AF31" s="14"/>
    </row>
    <row r="32" spans="1:32" ht="41.25" customHeight="1">
      <c r="A32" s="118">
        <v>2</v>
      </c>
      <c r="B32" s="118">
        <v>2</v>
      </c>
      <c r="C32" s="118" t="s">
        <v>305</v>
      </c>
      <c r="D32" s="118" t="s">
        <v>152</v>
      </c>
      <c r="E32" s="15" t="s">
        <v>153</v>
      </c>
      <c r="F32" s="118" t="s">
        <v>37</v>
      </c>
      <c r="G32" s="37" t="s">
        <v>341</v>
      </c>
      <c r="H32" s="37" t="s">
        <v>37</v>
      </c>
      <c r="I32" s="37" t="s">
        <v>42</v>
      </c>
      <c r="J32" s="37" t="s">
        <v>342</v>
      </c>
      <c r="K32" s="15"/>
      <c r="L32" s="15"/>
      <c r="M32" s="15"/>
      <c r="N32" s="15">
        <v>50</v>
      </c>
      <c r="O32" s="15"/>
      <c r="P32" s="47"/>
      <c r="Q32" s="15"/>
      <c r="R32" s="15"/>
      <c r="S32" s="15"/>
      <c r="T32" s="15"/>
      <c r="U32" s="15">
        <v>50</v>
      </c>
      <c r="V32" s="118">
        <v>525</v>
      </c>
      <c r="W32" s="118">
        <v>21</v>
      </c>
      <c r="X32" s="15"/>
      <c r="Y32" s="15">
        <v>2</v>
      </c>
      <c r="Z32" s="15"/>
      <c r="AA32" s="15"/>
      <c r="AB32" s="15"/>
      <c r="AC32" s="15"/>
      <c r="AD32" s="118" t="s">
        <v>56</v>
      </c>
      <c r="AE32" s="15"/>
      <c r="AF32" s="15"/>
    </row>
    <row r="33" spans="1:32" ht="33.75" customHeight="1">
      <c r="A33" s="100"/>
      <c r="B33" s="100"/>
      <c r="C33" s="157"/>
      <c r="D33" s="100"/>
      <c r="E33" s="118" t="s">
        <v>56</v>
      </c>
      <c r="F33" s="100"/>
      <c r="G33" s="15" t="s">
        <v>52</v>
      </c>
      <c r="H33" s="15" t="s">
        <v>37</v>
      </c>
      <c r="I33" s="15"/>
      <c r="J33" s="15" t="s">
        <v>38</v>
      </c>
      <c r="K33" s="15" t="s">
        <v>35</v>
      </c>
      <c r="L33" s="15"/>
      <c r="M33" s="15"/>
      <c r="N33" s="15"/>
      <c r="O33" s="15">
        <v>450</v>
      </c>
      <c r="P33" s="47">
        <v>450</v>
      </c>
      <c r="Q33" s="15"/>
      <c r="R33" s="15">
        <f>Q33*0.5</f>
        <v>0</v>
      </c>
      <c r="S33" s="15"/>
      <c r="T33" s="15">
        <v>0</v>
      </c>
      <c r="U33" s="15">
        <v>450</v>
      </c>
      <c r="V33" s="100"/>
      <c r="W33" s="100"/>
      <c r="X33" s="15"/>
      <c r="Y33" s="15">
        <v>18</v>
      </c>
      <c r="Z33" s="15"/>
      <c r="AA33" s="15"/>
      <c r="AB33" s="15"/>
      <c r="AC33" s="15"/>
      <c r="AD33" s="156"/>
      <c r="AE33" s="15"/>
      <c r="AF33" s="15"/>
    </row>
    <row r="34" spans="1:32" ht="31.5" customHeight="1">
      <c r="A34" s="100"/>
      <c r="B34" s="100"/>
      <c r="C34" s="141"/>
      <c r="D34" s="100"/>
      <c r="E34" s="101"/>
      <c r="F34" s="100"/>
      <c r="G34" s="15" t="s">
        <v>54</v>
      </c>
      <c r="H34" s="15" t="s">
        <v>37</v>
      </c>
      <c r="I34" s="15" t="s">
        <v>45</v>
      </c>
      <c r="J34" s="15" t="s">
        <v>55</v>
      </c>
      <c r="K34" s="15"/>
      <c r="L34" s="15"/>
      <c r="M34" s="15"/>
      <c r="N34" s="15">
        <v>25</v>
      </c>
      <c r="O34" s="15"/>
      <c r="P34" s="47"/>
      <c r="Q34" s="15"/>
      <c r="R34" s="15"/>
      <c r="S34" s="15"/>
      <c r="T34" s="15"/>
      <c r="U34" s="15">
        <v>25</v>
      </c>
      <c r="V34" s="100"/>
      <c r="W34" s="100"/>
      <c r="X34" s="15"/>
      <c r="Y34" s="15">
        <v>1</v>
      </c>
      <c r="Z34" s="15"/>
      <c r="AA34" s="15"/>
      <c r="AB34" s="15"/>
      <c r="AC34" s="15"/>
      <c r="AD34" s="156"/>
      <c r="AE34" s="15"/>
      <c r="AF34" s="15"/>
    </row>
    <row r="35" spans="1:32" ht="32.25" customHeight="1">
      <c r="A35" s="104">
        <v>2</v>
      </c>
      <c r="B35" s="104">
        <v>2</v>
      </c>
      <c r="C35" s="104" t="s">
        <v>307</v>
      </c>
      <c r="D35" s="104" t="s">
        <v>306</v>
      </c>
      <c r="E35" s="14" t="s">
        <v>154</v>
      </c>
      <c r="F35" s="14" t="s">
        <v>146</v>
      </c>
      <c r="G35" s="14" t="s">
        <v>344</v>
      </c>
      <c r="H35" s="14"/>
      <c r="I35" s="14"/>
      <c r="J35" s="14" t="s">
        <v>36</v>
      </c>
      <c r="K35" s="14"/>
      <c r="L35" s="14"/>
      <c r="M35" s="14">
        <v>8</v>
      </c>
      <c r="N35" s="14"/>
      <c r="O35" s="14"/>
      <c r="P35" s="14"/>
      <c r="Q35" s="14"/>
      <c r="R35" s="14"/>
      <c r="S35" s="14"/>
      <c r="T35" s="14"/>
      <c r="U35" s="14">
        <v>8</v>
      </c>
      <c r="V35" s="104">
        <v>32</v>
      </c>
      <c r="W35" s="104">
        <v>4</v>
      </c>
      <c r="X35" s="14"/>
      <c r="Y35" s="14"/>
      <c r="Z35" s="14"/>
      <c r="AA35" s="14"/>
      <c r="AB35" s="14"/>
      <c r="AC35" s="14">
        <v>1</v>
      </c>
      <c r="AD35" s="14" t="s">
        <v>58</v>
      </c>
      <c r="AE35" s="14"/>
      <c r="AF35" s="14"/>
    </row>
    <row r="36" spans="1:32" ht="58.5" customHeight="1">
      <c r="A36" s="105"/>
      <c r="B36" s="105"/>
      <c r="C36" s="120"/>
      <c r="D36" s="105"/>
      <c r="E36" s="14" t="s">
        <v>155</v>
      </c>
      <c r="F36" s="14" t="s">
        <v>37</v>
      </c>
      <c r="G36" s="14" t="s">
        <v>156</v>
      </c>
      <c r="H36" s="14" t="s">
        <v>46</v>
      </c>
      <c r="I36" s="14" t="s">
        <v>47</v>
      </c>
      <c r="J36" s="14" t="s">
        <v>48</v>
      </c>
      <c r="K36" s="14"/>
      <c r="L36" s="14" t="s">
        <v>43</v>
      </c>
      <c r="M36" s="14">
        <v>8</v>
      </c>
      <c r="N36" s="14"/>
      <c r="O36" s="14"/>
      <c r="P36" s="14">
        <f t="shared" ref="P36:P38" si="17">SUM(O36)</f>
        <v>0</v>
      </c>
      <c r="Q36" s="14"/>
      <c r="R36" s="14">
        <f t="shared" ref="R36:R38" si="18">Q36*0.5</f>
        <v>0</v>
      </c>
      <c r="S36" s="14"/>
      <c r="T36" s="14">
        <f>S37*0.1</f>
        <v>0</v>
      </c>
      <c r="U36" s="14">
        <f t="shared" ref="U36:U38" si="19">SUM(R36+P36+N36+M36)</f>
        <v>8</v>
      </c>
      <c r="V36" s="105"/>
      <c r="W36" s="105"/>
      <c r="X36" s="14"/>
      <c r="Y36" s="14"/>
      <c r="Z36" s="14"/>
      <c r="AA36" s="14"/>
      <c r="AB36" s="14"/>
      <c r="AC36" s="14">
        <v>1</v>
      </c>
      <c r="AD36" s="14" t="s">
        <v>58</v>
      </c>
      <c r="AE36" s="14"/>
      <c r="AF36" s="14"/>
    </row>
    <row r="37" spans="1:32" ht="33.75" customHeight="1">
      <c r="A37" s="106"/>
      <c r="B37" s="106"/>
      <c r="C37" s="121"/>
      <c r="D37" s="106"/>
      <c r="E37" s="14" t="s">
        <v>59</v>
      </c>
      <c r="F37" s="14" t="s">
        <v>37</v>
      </c>
      <c r="G37" s="14" t="s">
        <v>52</v>
      </c>
      <c r="H37" s="14" t="s">
        <v>37</v>
      </c>
      <c r="I37" s="14"/>
      <c r="J37" s="14" t="s">
        <v>38</v>
      </c>
      <c r="K37" s="14" t="s">
        <v>35</v>
      </c>
      <c r="L37" s="14"/>
      <c r="M37" s="14"/>
      <c r="N37" s="14">
        <v>16</v>
      </c>
      <c r="O37" s="14"/>
      <c r="P37" s="14">
        <f t="shared" si="17"/>
        <v>0</v>
      </c>
      <c r="Q37" s="14"/>
      <c r="R37" s="14">
        <f t="shared" si="18"/>
        <v>0</v>
      </c>
      <c r="S37" s="14"/>
      <c r="T37" s="14"/>
      <c r="U37" s="14">
        <f t="shared" si="19"/>
        <v>16</v>
      </c>
      <c r="V37" s="106"/>
      <c r="W37" s="106"/>
      <c r="X37" s="14"/>
      <c r="Y37" s="14"/>
      <c r="Z37" s="14"/>
      <c r="AA37" s="14"/>
      <c r="AB37" s="14"/>
      <c r="AC37" s="14">
        <v>2</v>
      </c>
      <c r="AD37" s="14" t="s">
        <v>60</v>
      </c>
      <c r="AE37" s="14"/>
      <c r="AF37" s="14"/>
    </row>
    <row r="38" spans="1:32" ht="48" customHeight="1">
      <c r="A38" s="37">
        <v>2</v>
      </c>
      <c r="B38" s="37">
        <v>2</v>
      </c>
      <c r="C38" s="37" t="s">
        <v>308</v>
      </c>
      <c r="D38" s="37" t="s">
        <v>157</v>
      </c>
      <c r="E38" s="37" t="s">
        <v>214</v>
      </c>
      <c r="F38" s="37" t="s">
        <v>37</v>
      </c>
      <c r="G38" s="37" t="s">
        <v>52</v>
      </c>
      <c r="H38" s="37" t="s">
        <v>37</v>
      </c>
      <c r="I38" s="37"/>
      <c r="J38" s="37" t="s">
        <v>38</v>
      </c>
      <c r="K38" s="37" t="s">
        <v>35</v>
      </c>
      <c r="L38" s="37"/>
      <c r="M38" s="37">
        <v>16</v>
      </c>
      <c r="N38" s="37"/>
      <c r="O38" s="37"/>
      <c r="P38" s="37">
        <f t="shared" si="17"/>
        <v>0</v>
      </c>
      <c r="Q38" s="37"/>
      <c r="R38" s="37">
        <f t="shared" si="18"/>
        <v>0</v>
      </c>
      <c r="S38" s="37"/>
      <c r="T38" s="37"/>
      <c r="U38" s="37">
        <f t="shared" si="19"/>
        <v>16</v>
      </c>
      <c r="V38" s="37">
        <v>16</v>
      </c>
      <c r="W38" s="37">
        <v>2</v>
      </c>
      <c r="X38" s="37"/>
      <c r="Y38" s="37"/>
      <c r="Z38" s="37"/>
      <c r="AA38" s="37">
        <v>2</v>
      </c>
      <c r="AB38" s="37"/>
      <c r="AC38" s="37"/>
      <c r="AD38" s="37" t="s">
        <v>62</v>
      </c>
      <c r="AE38" s="10"/>
      <c r="AF38" s="10"/>
    </row>
    <row r="39" spans="1:32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7">
        <f t="shared" ref="W39:Z39" si="20">SUM(W5:W38)</f>
        <v>64</v>
      </c>
      <c r="X39" s="17">
        <f t="shared" si="20"/>
        <v>7</v>
      </c>
      <c r="Y39" s="17">
        <f t="shared" si="20"/>
        <v>50</v>
      </c>
      <c r="Z39" s="17">
        <f t="shared" si="20"/>
        <v>1</v>
      </c>
      <c r="AA39" s="17">
        <f t="shared" ref="AA39:AC39" si="21">SUM(AA6:AA38)</f>
        <v>2</v>
      </c>
      <c r="AB39" s="17">
        <f t="shared" si="21"/>
        <v>0</v>
      </c>
      <c r="AC39" s="17">
        <f t="shared" si="21"/>
        <v>4</v>
      </c>
      <c r="AD39" s="16"/>
      <c r="AE39" s="16"/>
      <c r="AF39" s="16"/>
    </row>
    <row r="40" spans="1:32" ht="15.75" customHeight="1"/>
    <row r="41" spans="1:32" ht="24.75" customHeight="1"/>
    <row r="42" spans="1:32" ht="15.75" customHeight="1"/>
    <row r="43" spans="1:32" ht="27" customHeight="1"/>
    <row r="44" spans="1:32" ht="28.5" customHeight="1"/>
    <row r="45" spans="1:32" ht="33" customHeight="1"/>
    <row r="46" spans="1:32" ht="32.25" customHeight="1"/>
    <row r="47" spans="1:32" ht="15.75" customHeight="1"/>
    <row r="48" spans="1:32" ht="15.75" customHeight="1"/>
    <row r="49" spans="1:32" ht="15.75" customHeight="1"/>
    <row r="50" spans="1:32" ht="15.75" customHeight="1"/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>
      <c r="A60" s="144"/>
      <c r="B60" s="144"/>
      <c r="C60" s="40"/>
      <c r="D60" s="144"/>
      <c r="E60" s="40"/>
      <c r="F60" s="144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44"/>
      <c r="W60" s="144"/>
      <c r="X60" s="40"/>
      <c r="Y60" s="40"/>
      <c r="Z60" s="40"/>
      <c r="AA60" s="40"/>
      <c r="AB60" s="40"/>
      <c r="AC60" s="40"/>
      <c r="AD60" s="144"/>
      <c r="AE60" s="40"/>
      <c r="AF60" s="40"/>
    </row>
    <row r="61" spans="1:32" ht="15.75" customHeight="1">
      <c r="A61" s="145"/>
      <c r="B61" s="145"/>
      <c r="C61" s="41"/>
      <c r="D61" s="145"/>
      <c r="E61" s="39"/>
      <c r="F61" s="145"/>
      <c r="G61" s="39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39"/>
      <c r="V61" s="145"/>
      <c r="W61" s="145"/>
      <c r="X61" s="40"/>
      <c r="Y61" s="40"/>
      <c r="Z61" s="40"/>
      <c r="AA61" s="40"/>
      <c r="AB61" s="40"/>
      <c r="AC61" s="40"/>
      <c r="AD61" s="145"/>
      <c r="AE61" s="40"/>
      <c r="AF61" s="40"/>
    </row>
    <row r="62" spans="1:32" ht="15.75" customHeight="1">
      <c r="A62" s="145"/>
      <c r="B62" s="145"/>
      <c r="C62" s="41"/>
      <c r="D62" s="145"/>
      <c r="E62" s="40"/>
      <c r="F62" s="145"/>
      <c r="G62" s="39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45"/>
      <c r="W62" s="145"/>
      <c r="X62" s="40"/>
      <c r="Y62" s="40"/>
      <c r="Z62" s="40"/>
      <c r="AA62" s="40"/>
      <c r="AB62" s="40"/>
      <c r="AC62" s="40"/>
      <c r="AD62" s="145"/>
      <c r="AE62" s="40"/>
      <c r="AF62" s="40"/>
    </row>
    <row r="63" spans="1:32" ht="15.75" customHeight="1">
      <c r="A63" s="145"/>
      <c r="B63" s="145"/>
      <c r="C63" s="41"/>
      <c r="D63" s="145"/>
      <c r="E63" s="40"/>
      <c r="F63" s="145"/>
      <c r="G63" s="39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45"/>
      <c r="W63" s="145"/>
      <c r="X63" s="40"/>
      <c r="Y63" s="40"/>
      <c r="Z63" s="40"/>
      <c r="AA63" s="40"/>
      <c r="AB63" s="40"/>
      <c r="AC63" s="40"/>
      <c r="AD63" s="145"/>
      <c r="AE63" s="40"/>
      <c r="AF63" s="40"/>
    </row>
    <row r="64" spans="1:32" ht="15.75" customHeight="1">
      <c r="A64" s="145"/>
      <c r="B64" s="145"/>
      <c r="C64" s="41"/>
      <c r="D64" s="145"/>
      <c r="E64" s="144"/>
      <c r="F64" s="145"/>
      <c r="G64" s="39"/>
      <c r="H64" s="40"/>
      <c r="I64" s="40"/>
      <c r="J64" s="40"/>
      <c r="K64" s="144"/>
      <c r="L64" s="144"/>
      <c r="M64" s="144"/>
      <c r="N64" s="144"/>
      <c r="O64" s="40"/>
      <c r="P64" s="40"/>
      <c r="Q64" s="144"/>
      <c r="R64" s="144"/>
      <c r="S64" s="144"/>
      <c r="T64" s="144"/>
      <c r="U64" s="40"/>
      <c r="V64" s="145"/>
      <c r="W64" s="145"/>
      <c r="X64" s="144"/>
      <c r="Y64" s="144"/>
      <c r="Z64" s="144"/>
      <c r="AA64" s="144"/>
      <c r="AB64" s="144"/>
      <c r="AC64" s="144"/>
      <c r="AD64" s="145"/>
      <c r="AE64" s="40"/>
      <c r="AF64" s="40"/>
    </row>
    <row r="65" spans="1:32" ht="15.75" customHeight="1">
      <c r="A65" s="145"/>
      <c r="B65" s="145"/>
      <c r="C65" s="41"/>
      <c r="D65" s="145"/>
      <c r="E65" s="145"/>
      <c r="F65" s="145"/>
      <c r="G65" s="39"/>
      <c r="H65" s="40"/>
      <c r="I65" s="40"/>
      <c r="J65" s="40"/>
      <c r="K65" s="145"/>
      <c r="L65" s="145"/>
      <c r="M65" s="145"/>
      <c r="N65" s="145"/>
      <c r="O65" s="40"/>
      <c r="P65" s="40"/>
      <c r="Q65" s="145"/>
      <c r="R65" s="145"/>
      <c r="S65" s="145"/>
      <c r="T65" s="145"/>
      <c r="U65" s="40"/>
      <c r="V65" s="145"/>
      <c r="W65" s="145"/>
      <c r="X65" s="145"/>
      <c r="Y65" s="145"/>
      <c r="Z65" s="145"/>
      <c r="AA65" s="145"/>
      <c r="AB65" s="145"/>
      <c r="AC65" s="145"/>
      <c r="AD65" s="145"/>
      <c r="AE65" s="40"/>
      <c r="AF65" s="40"/>
    </row>
    <row r="66" spans="1:32" ht="15.75" customHeight="1">
      <c r="A66" s="145"/>
      <c r="B66" s="145"/>
      <c r="C66" s="41"/>
      <c r="D66" s="145"/>
      <c r="E66" s="146"/>
      <c r="F66" s="145"/>
      <c r="G66" s="39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45"/>
      <c r="W66" s="145"/>
      <c r="X66" s="40"/>
      <c r="Y66" s="40"/>
      <c r="Z66" s="40"/>
      <c r="AA66" s="40"/>
      <c r="AB66" s="40"/>
      <c r="AC66" s="40"/>
      <c r="AD66" s="145"/>
      <c r="AE66" s="40"/>
      <c r="AF66" s="40"/>
    </row>
    <row r="67" spans="1:32" ht="15.75" customHeight="1">
      <c r="A67" s="145"/>
      <c r="B67" s="145"/>
      <c r="C67" s="41"/>
      <c r="D67" s="145"/>
      <c r="E67" s="145"/>
      <c r="F67" s="145"/>
      <c r="G67" s="146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6"/>
      <c r="V67" s="145"/>
      <c r="W67" s="145"/>
      <c r="X67" s="144"/>
      <c r="Y67" s="144"/>
      <c r="Z67" s="144"/>
      <c r="AA67" s="144"/>
      <c r="AB67" s="144"/>
      <c r="AC67" s="144"/>
      <c r="AD67" s="145"/>
      <c r="AE67" s="144"/>
      <c r="AF67" s="144"/>
    </row>
    <row r="68" spans="1:32" ht="15.75" customHeight="1">
      <c r="A68" s="145"/>
      <c r="B68" s="145"/>
      <c r="C68" s="41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</row>
    <row r="69" spans="1:32" ht="15.75" customHeight="1">
      <c r="A69" s="145"/>
      <c r="B69" s="145"/>
      <c r="C69" s="41"/>
      <c r="D69" s="145"/>
      <c r="E69" s="39"/>
      <c r="F69" s="145"/>
      <c r="G69" s="39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39"/>
      <c r="V69" s="145"/>
      <c r="W69" s="145"/>
      <c r="X69" s="40"/>
      <c r="Y69" s="40"/>
      <c r="Z69" s="40"/>
      <c r="AA69" s="40"/>
      <c r="AB69" s="40"/>
      <c r="AC69" s="40"/>
      <c r="AD69" s="145"/>
      <c r="AE69" s="40"/>
      <c r="AF69" s="40"/>
    </row>
    <row r="70" spans="1:32" ht="15.75" customHeight="1">
      <c r="A70" s="145"/>
      <c r="B70" s="145"/>
      <c r="C70" s="41"/>
      <c r="D70" s="145"/>
      <c r="E70" s="39"/>
      <c r="F70" s="145"/>
      <c r="G70" s="39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39"/>
      <c r="V70" s="145"/>
      <c r="W70" s="145"/>
      <c r="X70" s="40"/>
      <c r="Y70" s="40"/>
      <c r="Z70" s="40"/>
      <c r="AA70" s="40"/>
      <c r="AB70" s="40"/>
      <c r="AC70" s="40"/>
      <c r="AD70" s="145"/>
      <c r="AE70" s="40"/>
      <c r="AF70" s="40"/>
    </row>
    <row r="71" spans="1:32" ht="15.75" customHeight="1">
      <c r="A71" s="147"/>
      <c r="B71" s="147"/>
      <c r="C71" s="42"/>
      <c r="D71" s="147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147"/>
      <c r="W71" s="147"/>
      <c r="X71" s="42"/>
      <c r="Y71" s="42"/>
      <c r="Z71" s="42"/>
      <c r="AA71" s="42"/>
      <c r="AB71" s="42"/>
      <c r="AC71" s="42"/>
      <c r="AD71" s="42"/>
      <c r="AE71" s="42"/>
      <c r="AF71" s="42"/>
    </row>
    <row r="72" spans="1:32" ht="15.75" customHeight="1">
      <c r="A72" s="145"/>
      <c r="B72" s="145"/>
      <c r="C72" s="41"/>
      <c r="D72" s="145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145"/>
      <c r="W72" s="145"/>
      <c r="X72" s="42"/>
      <c r="Y72" s="42"/>
      <c r="Z72" s="42"/>
      <c r="AA72" s="42"/>
      <c r="AB72" s="42"/>
      <c r="AC72" s="42"/>
      <c r="AD72" s="42"/>
      <c r="AE72" s="42"/>
      <c r="AF72" s="42"/>
    </row>
    <row r="73" spans="1:32" ht="15.75" customHeight="1">
      <c r="A73" s="145"/>
      <c r="B73" s="145"/>
      <c r="C73" s="41"/>
      <c r="D73" s="145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145"/>
      <c r="W73" s="145"/>
      <c r="X73" s="42"/>
      <c r="Y73" s="42"/>
      <c r="Z73" s="42"/>
      <c r="AA73" s="42"/>
      <c r="AB73" s="42"/>
      <c r="AC73" s="42"/>
      <c r="AD73" s="42"/>
      <c r="AE73" s="42"/>
      <c r="AF73" s="42"/>
    </row>
    <row r="74" spans="1:32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</row>
    <row r="75" spans="1:3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  <c r="AA75" s="2"/>
      <c r="AB75" s="2"/>
      <c r="AC75" s="2"/>
      <c r="AD75" s="1"/>
      <c r="AE75" s="1"/>
      <c r="AF75" s="1"/>
    </row>
    <row r="76" spans="1:32" ht="15.75" customHeight="1"/>
    <row r="77" spans="1:32" ht="15.75" customHeight="1"/>
    <row r="78" spans="1:32" ht="15.75" customHeight="1"/>
    <row r="79" spans="1:32" ht="15.75" customHeight="1"/>
    <row r="80" spans="1:3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8">
    <mergeCell ref="C5:C9"/>
    <mergeCell ref="C10:C14"/>
    <mergeCell ref="C15:C20"/>
    <mergeCell ref="C21:C23"/>
    <mergeCell ref="C24:C31"/>
    <mergeCell ref="C32:C34"/>
    <mergeCell ref="C35:C37"/>
    <mergeCell ref="V32:V34"/>
    <mergeCell ref="W32:W34"/>
    <mergeCell ref="S25:S26"/>
    <mergeCell ref="T25:T26"/>
    <mergeCell ref="U25:U26"/>
    <mergeCell ref="N6:N8"/>
    <mergeCell ref="I7:I8"/>
    <mergeCell ref="J7:J8"/>
    <mergeCell ref="M7:M8"/>
    <mergeCell ref="O25:O26"/>
    <mergeCell ref="P25:P26"/>
    <mergeCell ref="Q25:Q26"/>
    <mergeCell ref="Q27:Q28"/>
    <mergeCell ref="K27:K28"/>
    <mergeCell ref="L27:L28"/>
    <mergeCell ref="N27:N28"/>
    <mergeCell ref="O27:O28"/>
    <mergeCell ref="W24:W31"/>
    <mergeCell ref="V60:V70"/>
    <mergeCell ref="W60:W70"/>
    <mergeCell ref="AD60:AD70"/>
    <mergeCell ref="AC64:AC65"/>
    <mergeCell ref="AC67:AC68"/>
    <mergeCell ref="AA64:AA65"/>
    <mergeCell ref="AB64:AB65"/>
    <mergeCell ref="X64:X65"/>
    <mergeCell ref="X67:X68"/>
    <mergeCell ref="Y67:Y68"/>
    <mergeCell ref="Z67:Z68"/>
    <mergeCell ref="AA67:AA68"/>
    <mergeCell ref="AB67:AB68"/>
    <mergeCell ref="AE67:AE68"/>
    <mergeCell ref="AC27:AC28"/>
    <mergeCell ref="AD27:AD28"/>
    <mergeCell ref="AE27:AE28"/>
    <mergeCell ref="AF27:AF28"/>
    <mergeCell ref="AE25:AE26"/>
    <mergeCell ref="AF25:AF26"/>
    <mergeCell ref="AD25:AD26"/>
    <mergeCell ref="X25:X26"/>
    <mergeCell ref="Y25:Y26"/>
    <mergeCell ref="Z25:Z26"/>
    <mergeCell ref="AA25:AA26"/>
    <mergeCell ref="AB25:AB26"/>
    <mergeCell ref="AD32:AD34"/>
    <mergeCell ref="AF67:AF68"/>
    <mergeCell ref="AB6:AB8"/>
    <mergeCell ref="AC6:AC8"/>
    <mergeCell ref="U7:U8"/>
    <mergeCell ref="R27:R28"/>
    <mergeCell ref="S27:S28"/>
    <mergeCell ref="X27:X28"/>
    <mergeCell ref="Y27:Y28"/>
    <mergeCell ref="Z27:Z28"/>
    <mergeCell ref="AA27:AA28"/>
    <mergeCell ref="AB27:AB28"/>
    <mergeCell ref="AC25:AC26"/>
    <mergeCell ref="R25:R26"/>
    <mergeCell ref="Y6:Y8"/>
    <mergeCell ref="V5:V9"/>
    <mergeCell ref="W5:W9"/>
    <mergeCell ref="S6:S8"/>
    <mergeCell ref="T6:T8"/>
    <mergeCell ref="V10:V14"/>
    <mergeCell ref="W10:W14"/>
    <mergeCell ref="V15:V20"/>
    <mergeCell ref="W15:W20"/>
    <mergeCell ref="W21:W23"/>
    <mergeCell ref="V21:V23"/>
    <mergeCell ref="V24:V31"/>
    <mergeCell ref="V71:V73"/>
    <mergeCell ref="W71:W73"/>
    <mergeCell ref="AD6:AD8"/>
    <mergeCell ref="AE6:AE7"/>
    <mergeCell ref="AF6:AF7"/>
    <mergeCell ref="A1:AF1"/>
    <mergeCell ref="N2:T2"/>
    <mergeCell ref="AE2:AF2"/>
    <mergeCell ref="B4:AD4"/>
    <mergeCell ref="A5:A9"/>
    <mergeCell ref="B5:B9"/>
    <mergeCell ref="D5:D9"/>
    <mergeCell ref="O6:O8"/>
    <mergeCell ref="P6:P8"/>
    <mergeCell ref="Q6:Q8"/>
    <mergeCell ref="R6:R8"/>
    <mergeCell ref="E6:E8"/>
    <mergeCell ref="F6:F8"/>
    <mergeCell ref="G7:G8"/>
    <mergeCell ref="H7:H8"/>
    <mergeCell ref="K67:K68"/>
    <mergeCell ref="A15:A20"/>
    <mergeCell ref="Z6:Z8"/>
    <mergeCell ref="AA6:AA8"/>
    <mergeCell ref="N25:N26"/>
    <mergeCell ref="L25:L26"/>
    <mergeCell ref="M25:M26"/>
    <mergeCell ref="A71:A73"/>
    <mergeCell ref="B71:B73"/>
    <mergeCell ref="D71:D73"/>
    <mergeCell ref="E25:E26"/>
    <mergeCell ref="F25:F26"/>
    <mergeCell ref="G25:G26"/>
    <mergeCell ref="H25:H26"/>
    <mergeCell ref="I25:I26"/>
    <mergeCell ref="J25:J26"/>
    <mergeCell ref="K25:K26"/>
    <mergeCell ref="E64:E65"/>
    <mergeCell ref="E66:E68"/>
    <mergeCell ref="G67:G68"/>
    <mergeCell ref="H67:H68"/>
    <mergeCell ref="I67:I68"/>
    <mergeCell ref="J67:J68"/>
    <mergeCell ref="E27:E28"/>
    <mergeCell ref="A60:A70"/>
    <mergeCell ref="E33:E34"/>
    <mergeCell ref="A35:A37"/>
    <mergeCell ref="B35:B37"/>
    <mergeCell ref="A21:A23"/>
    <mergeCell ref="B21:B23"/>
    <mergeCell ref="D21:D23"/>
    <mergeCell ref="B24:B31"/>
    <mergeCell ref="A10:A14"/>
    <mergeCell ref="B10:B14"/>
    <mergeCell ref="D10:D14"/>
    <mergeCell ref="B15:B20"/>
    <mergeCell ref="D15:D20"/>
    <mergeCell ref="D24:D31"/>
    <mergeCell ref="A24:A31"/>
    <mergeCell ref="B60:B70"/>
    <mergeCell ref="D60:D70"/>
    <mergeCell ref="A32:A34"/>
    <mergeCell ref="B32:B34"/>
    <mergeCell ref="D32:D34"/>
    <mergeCell ref="Y64:Y65"/>
    <mergeCell ref="Z64:Z65"/>
    <mergeCell ref="S67:S68"/>
    <mergeCell ref="T67:T68"/>
    <mergeCell ref="U67:U68"/>
    <mergeCell ref="F60:F70"/>
    <mergeCell ref="F32:F34"/>
    <mergeCell ref="K64:K65"/>
    <mergeCell ref="D35:D37"/>
    <mergeCell ref="V35:V37"/>
    <mergeCell ref="W35:W37"/>
    <mergeCell ref="T27:T28"/>
    <mergeCell ref="N67:N68"/>
    <mergeCell ref="O67:O68"/>
    <mergeCell ref="L67:L68"/>
    <mergeCell ref="M67:M68"/>
    <mergeCell ref="L64:L65"/>
    <mergeCell ref="M64:M65"/>
    <mergeCell ref="N64:N65"/>
    <mergeCell ref="Q64:Q65"/>
    <mergeCell ref="R64:R65"/>
    <mergeCell ref="S64:S65"/>
    <mergeCell ref="T64:T65"/>
    <mergeCell ref="P67:P68"/>
    <mergeCell ref="Q67:Q68"/>
    <mergeCell ref="R67:R68"/>
    <mergeCell ref="P27:P28"/>
  </mergeCells>
  <pageMargins left="0.25" right="0.25" top="0.75" bottom="0.75" header="0.3" footer="0.3"/>
  <pageSetup paperSize="9" scale="5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999"/>
  <sheetViews>
    <sheetView zoomScale="80" zoomScaleNormal="80" workbookViewId="0">
      <selection activeCell="G38" sqref="G38"/>
    </sheetView>
  </sheetViews>
  <sheetFormatPr defaultColWidth="14.42578125" defaultRowHeight="15" customHeight="1"/>
  <cols>
    <col min="1" max="1" width="7" customWidth="1"/>
    <col min="2" max="2" width="5.85546875" customWidth="1"/>
    <col min="3" max="3" width="7.5703125" customWidth="1"/>
    <col min="4" max="4" width="13.85546875" customWidth="1"/>
    <col min="5" max="5" width="16" customWidth="1"/>
    <col min="6" max="6" width="8.7109375" customWidth="1"/>
    <col min="7" max="7" width="12.85546875" customWidth="1"/>
    <col min="8" max="8" width="8.7109375" customWidth="1"/>
    <col min="9" max="9" width="9.5703125" customWidth="1"/>
    <col min="10" max="10" width="5.42578125" customWidth="1"/>
    <col min="11" max="11" width="7" customWidth="1"/>
    <col min="12" max="13" width="8.7109375" customWidth="1"/>
    <col min="14" max="14" width="7.140625" customWidth="1"/>
    <col min="15" max="15" width="7" customWidth="1"/>
    <col min="16" max="16" width="7.42578125" customWidth="1"/>
    <col min="17" max="17" width="5.85546875" customWidth="1"/>
    <col min="18" max="18" width="6.85546875" customWidth="1"/>
    <col min="19" max="19" width="6" customWidth="1"/>
    <col min="20" max="20" width="6.5703125" customWidth="1"/>
    <col min="21" max="23" width="8.7109375" customWidth="1"/>
    <col min="24" max="24" width="7.42578125" customWidth="1"/>
    <col min="25" max="25" width="6.42578125" customWidth="1"/>
    <col min="26" max="27" width="7.140625" customWidth="1"/>
    <col min="28" max="28" width="5.7109375" customWidth="1"/>
    <col min="29" max="29" width="6.140625" customWidth="1"/>
    <col min="30" max="30" width="10.85546875" customWidth="1"/>
    <col min="31" max="33" width="8.7109375" customWidth="1"/>
  </cols>
  <sheetData>
    <row r="1" spans="1:33" ht="15" customHeight="1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</row>
    <row r="2" spans="1:33" ht="15" customHeight="1">
      <c r="A2" s="9"/>
      <c r="B2" s="9"/>
      <c r="C2" s="36"/>
      <c r="D2" s="9"/>
      <c r="E2" s="9"/>
      <c r="F2" s="9"/>
      <c r="G2" s="9"/>
      <c r="H2" s="9"/>
      <c r="I2" s="9"/>
      <c r="J2" s="9"/>
      <c r="K2" s="9"/>
      <c r="L2" s="9"/>
      <c r="M2" s="9"/>
      <c r="N2" s="166" t="s">
        <v>1</v>
      </c>
      <c r="O2" s="166"/>
      <c r="P2" s="166"/>
      <c r="Q2" s="166"/>
      <c r="R2" s="166"/>
      <c r="S2" s="166"/>
      <c r="T2" s="166"/>
      <c r="U2" s="9"/>
      <c r="V2" s="9"/>
      <c r="W2" s="9"/>
      <c r="X2" s="9"/>
      <c r="Y2" s="9"/>
      <c r="Z2" s="9"/>
      <c r="AA2" s="9"/>
      <c r="AB2" s="9"/>
      <c r="AC2" s="9"/>
      <c r="AD2" s="9"/>
      <c r="AE2" s="166" t="s">
        <v>2</v>
      </c>
      <c r="AF2" s="166"/>
    </row>
    <row r="3" spans="1:33" ht="89.25">
      <c r="A3" s="18" t="s">
        <v>3</v>
      </c>
      <c r="B3" s="18" t="s">
        <v>4</v>
      </c>
      <c r="C3" s="18" t="s">
        <v>221</v>
      </c>
      <c r="D3" s="18" t="s">
        <v>5</v>
      </c>
      <c r="E3" s="18" t="s">
        <v>6</v>
      </c>
      <c r="F3" s="18" t="s">
        <v>158</v>
      </c>
      <c r="G3" s="18" t="s">
        <v>8</v>
      </c>
      <c r="H3" s="18" t="s">
        <v>93</v>
      </c>
      <c r="I3" s="18" t="s">
        <v>10</v>
      </c>
      <c r="J3" s="18" t="s">
        <v>11</v>
      </c>
      <c r="K3" s="18" t="s">
        <v>12</v>
      </c>
      <c r="L3" s="18" t="s">
        <v>159</v>
      </c>
      <c r="M3" s="18" t="s">
        <v>160</v>
      </c>
      <c r="N3" s="18" t="s">
        <v>161</v>
      </c>
      <c r="O3" s="18" t="s">
        <v>16</v>
      </c>
      <c r="P3" s="19" t="s">
        <v>17</v>
      </c>
      <c r="Q3" s="18" t="s">
        <v>18</v>
      </c>
      <c r="R3" s="19" t="s">
        <v>19</v>
      </c>
      <c r="S3" s="18" t="s">
        <v>20</v>
      </c>
      <c r="T3" s="19" t="s">
        <v>21</v>
      </c>
      <c r="U3" s="18" t="s">
        <v>22</v>
      </c>
      <c r="V3" s="18" t="s">
        <v>94</v>
      </c>
      <c r="W3" s="18" t="s">
        <v>162</v>
      </c>
      <c r="X3" s="18" t="s">
        <v>163</v>
      </c>
      <c r="Y3" s="18" t="s">
        <v>164</v>
      </c>
      <c r="Z3" s="18" t="s">
        <v>165</v>
      </c>
      <c r="AA3" s="18" t="s">
        <v>166</v>
      </c>
      <c r="AB3" s="18" t="s">
        <v>167</v>
      </c>
      <c r="AC3" s="18" t="s">
        <v>168</v>
      </c>
      <c r="AD3" s="18" t="s">
        <v>31</v>
      </c>
      <c r="AE3" s="18" t="s">
        <v>32</v>
      </c>
      <c r="AF3" s="18" t="s">
        <v>33</v>
      </c>
    </row>
    <row r="4" spans="1:33" ht="15" customHeight="1">
      <c r="A4" s="5"/>
      <c r="B4" s="166" t="s">
        <v>209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5"/>
      <c r="AF4" s="5"/>
    </row>
    <row r="5" spans="1:33" ht="51" customHeight="1">
      <c r="A5" s="158">
        <v>3</v>
      </c>
      <c r="B5" s="158">
        <v>1</v>
      </c>
      <c r="C5" s="158" t="s">
        <v>309</v>
      </c>
      <c r="D5" s="158" t="s">
        <v>210</v>
      </c>
      <c r="E5" s="57" t="s">
        <v>329</v>
      </c>
      <c r="F5" s="57" t="s">
        <v>37</v>
      </c>
      <c r="G5" s="57" t="s">
        <v>216</v>
      </c>
      <c r="H5" s="57" t="s">
        <v>44</v>
      </c>
      <c r="I5" s="57" t="s">
        <v>39</v>
      </c>
      <c r="J5" s="57" t="s">
        <v>82</v>
      </c>
      <c r="K5" s="57"/>
      <c r="L5" s="57"/>
      <c r="M5" s="57">
        <v>16</v>
      </c>
      <c r="N5" s="57"/>
      <c r="O5" s="57"/>
      <c r="P5" s="57">
        <f>SUM(O5)</f>
        <v>0</v>
      </c>
      <c r="Q5" s="57"/>
      <c r="R5" s="57">
        <f>Q5*0.5</f>
        <v>0</v>
      </c>
      <c r="S5" s="57"/>
      <c r="T5" s="57">
        <f>S17*0.1</f>
        <v>0</v>
      </c>
      <c r="U5" s="57">
        <f>SUM(R5+P5+N5+M5)</f>
        <v>16</v>
      </c>
      <c r="V5" s="158">
        <v>64</v>
      </c>
      <c r="W5" s="158">
        <v>8</v>
      </c>
      <c r="X5" s="57"/>
      <c r="Y5" s="57">
        <v>2</v>
      </c>
      <c r="Z5" s="57"/>
      <c r="AA5" s="57"/>
      <c r="AB5" s="57"/>
      <c r="AC5" s="57"/>
      <c r="AD5" s="57" t="s">
        <v>101</v>
      </c>
      <c r="AE5" s="57"/>
      <c r="AF5" s="57"/>
      <c r="AG5" s="3"/>
    </row>
    <row r="6" spans="1:33" ht="48" customHeight="1">
      <c r="A6" s="163"/>
      <c r="B6" s="163"/>
      <c r="C6" s="163"/>
      <c r="D6" s="163"/>
      <c r="E6" s="57" t="s">
        <v>169</v>
      </c>
      <c r="F6" s="57" t="s">
        <v>37</v>
      </c>
      <c r="G6" s="57" t="s">
        <v>170</v>
      </c>
      <c r="H6" s="57" t="s">
        <v>37</v>
      </c>
      <c r="I6" s="57"/>
      <c r="J6" s="57" t="s">
        <v>38</v>
      </c>
      <c r="K6" s="57"/>
      <c r="L6" s="57"/>
      <c r="M6" s="57">
        <v>16</v>
      </c>
      <c r="N6" s="57"/>
      <c r="O6" s="57"/>
      <c r="P6" s="57">
        <f>SUM(O6)</f>
        <v>0</v>
      </c>
      <c r="Q6" s="57"/>
      <c r="R6" s="57">
        <f>Q6*0.5</f>
        <v>0</v>
      </c>
      <c r="S6" s="57"/>
      <c r="T6" s="57">
        <f>S18*0.1</f>
        <v>0</v>
      </c>
      <c r="U6" s="57">
        <f>SUM(R6+P6+N6+M6)</f>
        <v>16</v>
      </c>
      <c r="V6" s="163"/>
      <c r="W6" s="163"/>
      <c r="X6" s="57"/>
      <c r="Y6" s="57">
        <v>2</v>
      </c>
      <c r="Z6" s="57"/>
      <c r="AA6" s="57"/>
      <c r="AB6" s="57"/>
      <c r="AC6" s="57"/>
      <c r="AD6" s="57" t="s">
        <v>101</v>
      </c>
      <c r="AE6" s="57"/>
      <c r="AF6" s="57"/>
      <c r="AG6" s="3"/>
    </row>
    <row r="7" spans="1:33" ht="63.75" customHeight="1">
      <c r="A7" s="163"/>
      <c r="B7" s="163"/>
      <c r="C7" s="163"/>
      <c r="D7" s="163"/>
      <c r="E7" s="57" t="s">
        <v>171</v>
      </c>
      <c r="F7" s="57" t="s">
        <v>37</v>
      </c>
      <c r="G7" s="57" t="s">
        <v>172</v>
      </c>
      <c r="H7" s="57" t="s">
        <v>37</v>
      </c>
      <c r="I7" s="57"/>
      <c r="J7" s="57" t="s">
        <v>38</v>
      </c>
      <c r="K7" s="57"/>
      <c r="L7" s="57"/>
      <c r="M7" s="57">
        <v>8</v>
      </c>
      <c r="N7" s="57"/>
      <c r="O7" s="57"/>
      <c r="P7" s="57">
        <f>SUM(O7)</f>
        <v>0</v>
      </c>
      <c r="Q7" s="57"/>
      <c r="R7" s="57">
        <f>Q7*0.5</f>
        <v>0</v>
      </c>
      <c r="S7" s="57"/>
      <c r="T7" s="57">
        <f>S19*0.1</f>
        <v>0</v>
      </c>
      <c r="U7" s="53">
        <f>SUM(R7+P7+N7+M7)</f>
        <v>8</v>
      </c>
      <c r="V7" s="163"/>
      <c r="W7" s="163"/>
      <c r="X7" s="57"/>
      <c r="Y7" s="53">
        <v>1</v>
      </c>
      <c r="Z7" s="57"/>
      <c r="AA7" s="57"/>
      <c r="AB7" s="57"/>
      <c r="AC7" s="57"/>
      <c r="AD7" s="57" t="s">
        <v>101</v>
      </c>
      <c r="AE7" s="57"/>
      <c r="AF7" s="57"/>
      <c r="AG7" s="3"/>
    </row>
    <row r="8" spans="1:33" ht="74.25" customHeight="1">
      <c r="A8" s="163"/>
      <c r="B8" s="163"/>
      <c r="C8" s="163"/>
      <c r="D8" s="163"/>
      <c r="E8" s="158" t="s">
        <v>173</v>
      </c>
      <c r="F8" s="158" t="s">
        <v>37</v>
      </c>
      <c r="G8" s="158" t="s">
        <v>211</v>
      </c>
      <c r="H8" s="158" t="s">
        <v>37</v>
      </c>
      <c r="I8" s="158" t="s">
        <v>47</v>
      </c>
      <c r="J8" s="158" t="s">
        <v>34</v>
      </c>
      <c r="K8" s="158" t="s">
        <v>35</v>
      </c>
      <c r="L8" s="158" t="s">
        <v>43</v>
      </c>
      <c r="M8" s="158">
        <v>16</v>
      </c>
      <c r="N8" s="158"/>
      <c r="O8" s="158"/>
      <c r="P8" s="158"/>
      <c r="Q8" s="158"/>
      <c r="R8" s="158"/>
      <c r="S8" s="158"/>
      <c r="T8" s="167"/>
      <c r="U8" s="161">
        <v>16</v>
      </c>
      <c r="V8" s="164"/>
      <c r="W8" s="163"/>
      <c r="X8" s="167"/>
      <c r="Y8" s="161">
        <v>2</v>
      </c>
      <c r="Z8" s="169"/>
      <c r="AA8" s="158"/>
      <c r="AB8" s="158"/>
      <c r="AC8" s="158"/>
      <c r="AD8" s="158" t="s">
        <v>101</v>
      </c>
      <c r="AE8" s="158"/>
      <c r="AF8" s="167"/>
    </row>
    <row r="9" spans="1:33" ht="3" customHeight="1">
      <c r="A9" s="163"/>
      <c r="B9" s="163"/>
      <c r="C9" s="163"/>
      <c r="D9" s="163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8"/>
      <c r="U9" s="162"/>
      <c r="V9" s="164"/>
      <c r="W9" s="163"/>
      <c r="X9" s="168"/>
      <c r="Y9" s="162"/>
      <c r="Z9" s="170"/>
      <c r="AA9" s="159"/>
      <c r="AB9" s="159"/>
      <c r="AC9" s="159"/>
      <c r="AD9" s="159"/>
      <c r="AE9" s="159"/>
      <c r="AF9" s="168"/>
    </row>
    <row r="10" spans="1:33" ht="55.5" customHeight="1">
      <c r="A10" s="163"/>
      <c r="B10" s="163"/>
      <c r="C10" s="163"/>
      <c r="D10" s="163"/>
      <c r="E10" s="158" t="s">
        <v>174</v>
      </c>
      <c r="F10" s="158" t="s">
        <v>106</v>
      </c>
      <c r="G10" s="57" t="s">
        <v>107</v>
      </c>
      <c r="H10" s="57" t="s">
        <v>37</v>
      </c>
      <c r="I10" s="57"/>
      <c r="J10" s="57" t="s">
        <v>38</v>
      </c>
      <c r="K10" s="57"/>
      <c r="L10" s="57"/>
      <c r="M10" s="57">
        <v>4</v>
      </c>
      <c r="N10" s="57"/>
      <c r="O10" s="57"/>
      <c r="P10" s="57"/>
      <c r="Q10" s="57"/>
      <c r="R10" s="57"/>
      <c r="S10" s="57"/>
      <c r="T10" s="57">
        <f>S21*0.1</f>
        <v>0</v>
      </c>
      <c r="U10" s="54">
        <v>4</v>
      </c>
      <c r="V10" s="163"/>
      <c r="W10" s="163"/>
      <c r="X10" s="158"/>
      <c r="Y10" s="163">
        <v>1</v>
      </c>
      <c r="Z10" s="158"/>
      <c r="AA10" s="158"/>
      <c r="AB10" s="158"/>
      <c r="AC10" s="158"/>
      <c r="AD10" s="158" t="s">
        <v>101</v>
      </c>
      <c r="AE10" s="158"/>
      <c r="AF10" s="158"/>
    </row>
    <row r="11" spans="1:33" ht="42" customHeight="1">
      <c r="A11" s="159"/>
      <c r="B11" s="159"/>
      <c r="C11" s="159"/>
      <c r="D11" s="159"/>
      <c r="E11" s="159"/>
      <c r="F11" s="159"/>
      <c r="G11" s="57" t="s">
        <v>175</v>
      </c>
      <c r="H11" s="57" t="s">
        <v>37</v>
      </c>
      <c r="I11" s="57"/>
      <c r="J11" s="57" t="s">
        <v>38</v>
      </c>
      <c r="K11" s="76"/>
      <c r="L11" s="76"/>
      <c r="M11" s="57">
        <v>4</v>
      </c>
      <c r="N11" s="57"/>
      <c r="O11" s="57"/>
      <c r="P11" s="57">
        <f>SUM(O11)</f>
        <v>0</v>
      </c>
      <c r="Q11" s="57"/>
      <c r="R11" s="57">
        <f>Q11*0.5</f>
        <v>0</v>
      </c>
      <c r="S11" s="57"/>
      <c r="T11" s="57">
        <f>S22*0.1</f>
        <v>0</v>
      </c>
      <c r="U11" s="57">
        <f>SUM(R11+P11+N11+M11)</f>
        <v>4</v>
      </c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</row>
    <row r="12" spans="1:33" ht="58.5" customHeight="1">
      <c r="A12" s="165">
        <v>3</v>
      </c>
      <c r="B12" s="165">
        <v>1</v>
      </c>
      <c r="C12" s="172" t="s">
        <v>311</v>
      </c>
      <c r="D12" s="165" t="s">
        <v>310</v>
      </c>
      <c r="E12" s="165" t="s">
        <v>176</v>
      </c>
      <c r="F12" s="165" t="s">
        <v>128</v>
      </c>
      <c r="G12" s="66" t="s">
        <v>133</v>
      </c>
      <c r="H12" s="66" t="s">
        <v>128</v>
      </c>
      <c r="I12" s="66" t="s">
        <v>39</v>
      </c>
      <c r="J12" s="77" t="s">
        <v>34</v>
      </c>
      <c r="K12" s="68" t="s">
        <v>35</v>
      </c>
      <c r="L12" s="79"/>
      <c r="M12" s="78">
        <v>8</v>
      </c>
      <c r="N12" s="66"/>
      <c r="O12" s="66"/>
      <c r="P12" s="66"/>
      <c r="Q12" s="66"/>
      <c r="R12" s="66"/>
      <c r="S12" s="66"/>
      <c r="T12" s="66"/>
      <c r="U12" s="66">
        <v>8</v>
      </c>
      <c r="V12" s="172">
        <v>56</v>
      </c>
      <c r="W12" s="172">
        <v>7</v>
      </c>
      <c r="X12" s="66"/>
      <c r="Y12" s="66">
        <v>1</v>
      </c>
      <c r="Z12" s="66"/>
      <c r="AA12" s="66"/>
      <c r="AB12" s="66"/>
      <c r="AC12" s="66"/>
      <c r="AD12" s="66" t="s">
        <v>101</v>
      </c>
      <c r="AE12" s="66"/>
      <c r="AF12" s="66"/>
      <c r="AG12" s="3"/>
    </row>
    <row r="13" spans="1:33" ht="54" customHeight="1">
      <c r="A13" s="165"/>
      <c r="B13" s="165"/>
      <c r="C13" s="173"/>
      <c r="D13" s="165"/>
      <c r="E13" s="165"/>
      <c r="F13" s="165"/>
      <c r="G13" s="81" t="s">
        <v>346</v>
      </c>
      <c r="H13" s="81" t="s">
        <v>128</v>
      </c>
      <c r="I13" s="81" t="s">
        <v>39</v>
      </c>
      <c r="J13" s="82" t="s">
        <v>67</v>
      </c>
      <c r="K13" s="80"/>
      <c r="L13" s="79"/>
      <c r="M13" s="78">
        <v>8</v>
      </c>
      <c r="N13" s="66"/>
      <c r="O13" s="66"/>
      <c r="P13" s="66">
        <f>SUM(O13)</f>
        <v>0</v>
      </c>
      <c r="Q13" s="66"/>
      <c r="R13" s="66">
        <f>Q13*0.5</f>
        <v>0</v>
      </c>
      <c r="S13" s="66"/>
      <c r="T13" s="66">
        <f>S23*0.1</f>
        <v>0</v>
      </c>
      <c r="U13" s="66">
        <f>SUM(R13+P13+N13+M13)</f>
        <v>8</v>
      </c>
      <c r="V13" s="173"/>
      <c r="W13" s="173"/>
      <c r="X13" s="66"/>
      <c r="Y13" s="66">
        <v>1</v>
      </c>
      <c r="Z13" s="66"/>
      <c r="AA13" s="66"/>
      <c r="AB13" s="66"/>
      <c r="AC13" s="66"/>
      <c r="AD13" s="66" t="s">
        <v>101</v>
      </c>
      <c r="AE13" s="67"/>
      <c r="AF13" s="67"/>
      <c r="AG13" s="3"/>
    </row>
    <row r="14" spans="1:33" ht="36" customHeight="1">
      <c r="A14" s="165"/>
      <c r="B14" s="165"/>
      <c r="C14" s="173"/>
      <c r="D14" s="165"/>
      <c r="E14" s="165" t="s">
        <v>179</v>
      </c>
      <c r="F14" s="165" t="s">
        <v>37</v>
      </c>
      <c r="G14" s="165" t="s">
        <v>180</v>
      </c>
      <c r="H14" s="165" t="s">
        <v>37</v>
      </c>
      <c r="I14" s="165"/>
      <c r="J14" s="165" t="s">
        <v>38</v>
      </c>
      <c r="K14" s="171"/>
      <c r="L14" s="171"/>
      <c r="M14" s="165">
        <v>8</v>
      </c>
      <c r="N14" s="165"/>
      <c r="O14" s="165"/>
      <c r="P14" s="165">
        <f>SUM(O15)</f>
        <v>0</v>
      </c>
      <c r="Q14" s="165"/>
      <c r="R14" s="165">
        <f>Q15*0.5</f>
        <v>0</v>
      </c>
      <c r="S14" s="165"/>
      <c r="T14" s="165">
        <f>S24*0.1</f>
        <v>0</v>
      </c>
      <c r="U14" s="165">
        <v>8</v>
      </c>
      <c r="V14" s="173"/>
      <c r="W14" s="173"/>
      <c r="X14" s="165"/>
      <c r="Y14" s="165">
        <v>1</v>
      </c>
      <c r="Z14" s="165"/>
      <c r="AA14" s="165"/>
      <c r="AB14" s="165"/>
      <c r="AC14" s="165"/>
      <c r="AD14" s="165" t="s">
        <v>101</v>
      </c>
      <c r="AE14" s="165"/>
      <c r="AF14" s="165"/>
      <c r="AG14" s="3"/>
    </row>
    <row r="15" spans="1:33" ht="54.75" customHeight="1">
      <c r="A15" s="165"/>
      <c r="B15" s="165"/>
      <c r="C15" s="173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73"/>
      <c r="W15" s="173"/>
      <c r="X15" s="165"/>
      <c r="Y15" s="165"/>
      <c r="Z15" s="165"/>
      <c r="AA15" s="165"/>
      <c r="AB15" s="165"/>
      <c r="AC15" s="165"/>
      <c r="AD15" s="165"/>
      <c r="AE15" s="165"/>
      <c r="AF15" s="165"/>
      <c r="AG15" s="3"/>
    </row>
    <row r="16" spans="1:33" ht="90" customHeight="1">
      <c r="A16" s="165"/>
      <c r="B16" s="165"/>
      <c r="C16" s="173"/>
      <c r="D16" s="165"/>
      <c r="E16" s="66" t="s">
        <v>181</v>
      </c>
      <c r="F16" s="66" t="s">
        <v>37</v>
      </c>
      <c r="G16" s="66" t="s">
        <v>351</v>
      </c>
      <c r="H16" s="66" t="s">
        <v>128</v>
      </c>
      <c r="I16" s="84" t="s">
        <v>39</v>
      </c>
      <c r="J16" s="66" t="s">
        <v>34</v>
      </c>
      <c r="K16" s="66"/>
      <c r="L16" s="66"/>
      <c r="M16" s="66">
        <v>16</v>
      </c>
      <c r="N16" s="66"/>
      <c r="O16" s="66"/>
      <c r="P16" s="66">
        <f>SUM(O16)</f>
        <v>0</v>
      </c>
      <c r="Q16" s="66"/>
      <c r="R16" s="66">
        <f>Q16*0.5</f>
        <v>0</v>
      </c>
      <c r="S16" s="66"/>
      <c r="T16" s="66">
        <v>0</v>
      </c>
      <c r="U16" s="66">
        <f>SUM(R16+P16+N16+M16)</f>
        <v>16</v>
      </c>
      <c r="V16" s="173"/>
      <c r="W16" s="173"/>
      <c r="X16" s="66"/>
      <c r="Y16" s="66">
        <v>2</v>
      </c>
      <c r="Z16" s="66"/>
      <c r="AA16" s="66"/>
      <c r="AB16" s="66"/>
      <c r="AC16" s="66"/>
      <c r="AD16" s="66" t="s">
        <v>101</v>
      </c>
      <c r="AE16" s="66"/>
      <c r="AF16" s="66"/>
      <c r="AG16" s="3"/>
    </row>
    <row r="17" spans="1:33" ht="81.75" customHeight="1">
      <c r="A17" s="165"/>
      <c r="B17" s="165"/>
      <c r="C17" s="171"/>
      <c r="D17" s="165"/>
      <c r="E17" s="66" t="s">
        <v>330</v>
      </c>
      <c r="F17" s="66" t="s">
        <v>37</v>
      </c>
      <c r="G17" s="66" t="s">
        <v>182</v>
      </c>
      <c r="H17" s="66" t="s">
        <v>37</v>
      </c>
      <c r="I17" s="66"/>
      <c r="J17" s="66" t="s">
        <v>38</v>
      </c>
      <c r="K17" s="66"/>
      <c r="L17" s="66"/>
      <c r="M17" s="66">
        <v>16</v>
      </c>
      <c r="N17" s="66"/>
      <c r="O17" s="66"/>
      <c r="P17" s="66">
        <f>SUM(O17)</f>
        <v>0</v>
      </c>
      <c r="Q17" s="66"/>
      <c r="R17" s="66">
        <f>Q17*0.5</f>
        <v>0</v>
      </c>
      <c r="S17" s="66"/>
      <c r="T17" s="66">
        <f>S18*0.1</f>
        <v>0</v>
      </c>
      <c r="U17" s="66">
        <f>SUM(R17+P17+N17+M17)</f>
        <v>16</v>
      </c>
      <c r="V17" s="171"/>
      <c r="W17" s="171"/>
      <c r="X17" s="66"/>
      <c r="Y17" s="66">
        <v>2</v>
      </c>
      <c r="Z17" s="66"/>
      <c r="AA17" s="66"/>
      <c r="AB17" s="66"/>
      <c r="AC17" s="66"/>
      <c r="AD17" s="66" t="s">
        <v>101</v>
      </c>
      <c r="AE17" s="66"/>
      <c r="AF17" s="66"/>
      <c r="AG17" s="3"/>
    </row>
    <row r="18" spans="1:33" ht="63" customHeight="1">
      <c r="A18" s="160">
        <v>3</v>
      </c>
      <c r="B18" s="160">
        <v>2</v>
      </c>
      <c r="C18" s="158" t="s">
        <v>312</v>
      </c>
      <c r="D18" s="160" t="s">
        <v>313</v>
      </c>
      <c r="E18" s="160" t="s">
        <v>183</v>
      </c>
      <c r="F18" s="160" t="s">
        <v>123</v>
      </c>
      <c r="G18" s="160" t="s">
        <v>184</v>
      </c>
      <c r="H18" s="160" t="s">
        <v>123</v>
      </c>
      <c r="I18" s="160" t="s">
        <v>212</v>
      </c>
      <c r="J18" s="160" t="s">
        <v>34</v>
      </c>
      <c r="K18" s="160"/>
      <c r="L18" s="160"/>
      <c r="M18" s="160">
        <v>16</v>
      </c>
      <c r="N18" s="160"/>
      <c r="O18" s="160"/>
      <c r="P18" s="160">
        <f>SUM(O19)</f>
        <v>0</v>
      </c>
      <c r="Q18" s="160"/>
      <c r="R18" s="160">
        <f>Q19*0.5</f>
        <v>0</v>
      </c>
      <c r="S18" s="160"/>
      <c r="T18" s="160">
        <f>S20*0.1</f>
        <v>0</v>
      </c>
      <c r="U18" s="160">
        <f>SUM(R18+P18+N19+M18)</f>
        <v>16</v>
      </c>
      <c r="V18" s="160">
        <v>72</v>
      </c>
      <c r="W18" s="160">
        <v>9</v>
      </c>
      <c r="X18" s="160"/>
      <c r="Y18" s="160">
        <v>2</v>
      </c>
      <c r="Z18" s="160"/>
      <c r="AA18" s="160"/>
      <c r="AB18" s="160"/>
      <c r="AC18" s="160"/>
      <c r="AD18" s="160" t="s">
        <v>185</v>
      </c>
      <c r="AE18" s="174" t="s">
        <v>186</v>
      </c>
      <c r="AF18" s="160" t="s">
        <v>187</v>
      </c>
      <c r="AG18" s="3"/>
    </row>
    <row r="19" spans="1:33" ht="57" customHeight="1">
      <c r="A19" s="160"/>
      <c r="B19" s="160"/>
      <c r="C19" s="163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74"/>
      <c r="AF19" s="174"/>
      <c r="AG19" s="3"/>
    </row>
    <row r="20" spans="1:33" ht="49.5" customHeight="1">
      <c r="A20" s="160"/>
      <c r="B20" s="160"/>
      <c r="C20" s="163"/>
      <c r="D20" s="160"/>
      <c r="E20" s="83" t="s">
        <v>188</v>
      </c>
      <c r="F20" s="57" t="s">
        <v>189</v>
      </c>
      <c r="G20" s="83" t="s">
        <v>350</v>
      </c>
      <c r="H20" s="83" t="s">
        <v>189</v>
      </c>
      <c r="I20" s="83" t="s">
        <v>212</v>
      </c>
      <c r="J20" s="83" t="s">
        <v>67</v>
      </c>
      <c r="K20" s="57" t="s">
        <v>35</v>
      </c>
      <c r="L20" s="57"/>
      <c r="M20" s="57">
        <v>8</v>
      </c>
      <c r="N20" s="57"/>
      <c r="O20" s="57"/>
      <c r="P20" s="57">
        <f t="shared" ref="P20:P24" si="0">SUM(O20)</f>
        <v>0</v>
      </c>
      <c r="Q20" s="57"/>
      <c r="R20" s="57">
        <f t="shared" ref="R20:R25" si="1">Q20*0.5</f>
        <v>0</v>
      </c>
      <c r="S20" s="57"/>
      <c r="T20" s="57">
        <f>S21*0.1</f>
        <v>0</v>
      </c>
      <c r="U20" s="57">
        <f>SUM(R20+P20+N20+M20)</f>
        <v>8</v>
      </c>
      <c r="V20" s="160"/>
      <c r="W20" s="160"/>
      <c r="X20" s="57"/>
      <c r="Y20" s="57">
        <v>1</v>
      </c>
      <c r="Z20" s="57"/>
      <c r="AA20" s="57"/>
      <c r="AB20" s="57"/>
      <c r="AC20" s="57"/>
      <c r="AD20" s="57" t="s">
        <v>185</v>
      </c>
      <c r="AE20" s="57" t="s">
        <v>178</v>
      </c>
      <c r="AF20" s="57" t="s">
        <v>177</v>
      </c>
      <c r="AG20" s="3"/>
    </row>
    <row r="21" spans="1:33" ht="54" customHeight="1">
      <c r="A21" s="160"/>
      <c r="B21" s="160"/>
      <c r="C21" s="163"/>
      <c r="D21" s="160"/>
      <c r="E21" s="57" t="s">
        <v>190</v>
      </c>
      <c r="F21" s="57" t="s">
        <v>191</v>
      </c>
      <c r="G21" s="57" t="s">
        <v>192</v>
      </c>
      <c r="H21" s="57" t="s">
        <v>37</v>
      </c>
      <c r="I21" s="57"/>
      <c r="J21" s="57" t="s">
        <v>38</v>
      </c>
      <c r="K21" s="57"/>
      <c r="L21" s="57"/>
      <c r="M21" s="57">
        <v>16</v>
      </c>
      <c r="N21" s="57"/>
      <c r="O21" s="57"/>
      <c r="P21" s="57">
        <f t="shared" si="0"/>
        <v>0</v>
      </c>
      <c r="Q21" s="57"/>
      <c r="R21" s="57">
        <f t="shared" si="1"/>
        <v>0</v>
      </c>
      <c r="S21" s="57"/>
      <c r="T21" s="57">
        <f>S22*0.1</f>
        <v>0</v>
      </c>
      <c r="U21" s="57">
        <f>SUM(R21+P21+N21+M21)</f>
        <v>16</v>
      </c>
      <c r="V21" s="160"/>
      <c r="W21" s="160"/>
      <c r="X21" s="57"/>
      <c r="Y21" s="57">
        <v>2</v>
      </c>
      <c r="Z21" s="57"/>
      <c r="AA21" s="57"/>
      <c r="AB21" s="57"/>
      <c r="AC21" s="57"/>
      <c r="AD21" s="57" t="s">
        <v>185</v>
      </c>
      <c r="AE21" s="57"/>
      <c r="AF21" s="57"/>
      <c r="AG21" s="3"/>
    </row>
    <row r="22" spans="1:33" ht="57.75" customHeight="1">
      <c r="A22" s="160"/>
      <c r="B22" s="160"/>
      <c r="C22" s="163"/>
      <c r="D22" s="160"/>
      <c r="E22" s="57" t="s">
        <v>193</v>
      </c>
      <c r="F22" s="57" t="s">
        <v>194</v>
      </c>
      <c r="G22" s="57" t="s">
        <v>195</v>
      </c>
      <c r="H22" s="57" t="s">
        <v>37</v>
      </c>
      <c r="I22" s="57"/>
      <c r="J22" s="57" t="s">
        <v>38</v>
      </c>
      <c r="K22" s="57"/>
      <c r="L22" s="57"/>
      <c r="M22" s="57">
        <v>8</v>
      </c>
      <c r="N22" s="57"/>
      <c r="O22" s="57"/>
      <c r="P22" s="57">
        <f t="shared" si="0"/>
        <v>0</v>
      </c>
      <c r="Q22" s="57"/>
      <c r="R22" s="57">
        <f t="shared" si="1"/>
        <v>0</v>
      </c>
      <c r="S22" s="57"/>
      <c r="T22" s="57">
        <f>S23*0.1</f>
        <v>0</v>
      </c>
      <c r="U22" s="57">
        <f>SUM(R22+P22+N22+M22)</f>
        <v>8</v>
      </c>
      <c r="V22" s="160"/>
      <c r="W22" s="160"/>
      <c r="X22" s="57"/>
      <c r="Y22" s="57">
        <v>1</v>
      </c>
      <c r="Z22" s="57"/>
      <c r="AA22" s="57"/>
      <c r="AB22" s="57"/>
      <c r="AC22" s="57"/>
      <c r="AD22" s="57" t="s">
        <v>196</v>
      </c>
      <c r="AE22" s="57"/>
      <c r="AF22" s="57"/>
      <c r="AG22" s="3"/>
    </row>
    <row r="23" spans="1:33" ht="53.25" customHeight="1">
      <c r="A23" s="160"/>
      <c r="B23" s="160"/>
      <c r="C23" s="163"/>
      <c r="D23" s="160"/>
      <c r="E23" s="57" t="s">
        <v>197</v>
      </c>
      <c r="F23" s="57" t="s">
        <v>198</v>
      </c>
      <c r="G23" s="57" t="s">
        <v>349</v>
      </c>
      <c r="H23" s="83" t="s">
        <v>198</v>
      </c>
      <c r="I23" s="57" t="s">
        <v>47</v>
      </c>
      <c r="J23" s="57" t="s">
        <v>67</v>
      </c>
      <c r="K23" s="57"/>
      <c r="L23" s="57"/>
      <c r="M23" s="57">
        <v>8</v>
      </c>
      <c r="N23" s="57"/>
      <c r="O23" s="57"/>
      <c r="P23" s="57">
        <f t="shared" si="0"/>
        <v>0</v>
      </c>
      <c r="Q23" s="57"/>
      <c r="R23" s="57">
        <f t="shared" si="1"/>
        <v>0</v>
      </c>
      <c r="S23" s="57"/>
      <c r="T23" s="57">
        <f>S24*0.1</f>
        <v>0</v>
      </c>
      <c r="U23" s="57">
        <f>SUM(R23+P23+N23+M23)</f>
        <v>8</v>
      </c>
      <c r="V23" s="160"/>
      <c r="W23" s="160"/>
      <c r="X23" s="57"/>
      <c r="Y23" s="57">
        <v>1</v>
      </c>
      <c r="Z23" s="57"/>
      <c r="AA23" s="57"/>
      <c r="AB23" s="57"/>
      <c r="AC23" s="57"/>
      <c r="AD23" s="57" t="s">
        <v>196</v>
      </c>
      <c r="AE23" s="57"/>
      <c r="AF23" s="57"/>
      <c r="AG23" s="3"/>
    </row>
    <row r="24" spans="1:33" ht="51" customHeight="1">
      <c r="A24" s="160"/>
      <c r="B24" s="160"/>
      <c r="C24" s="159"/>
      <c r="D24" s="160"/>
      <c r="E24" s="57" t="s">
        <v>199</v>
      </c>
      <c r="F24" s="57" t="s">
        <v>200</v>
      </c>
      <c r="G24" s="53" t="s">
        <v>201</v>
      </c>
      <c r="H24" s="57" t="s">
        <v>200</v>
      </c>
      <c r="I24" s="57" t="s">
        <v>212</v>
      </c>
      <c r="J24" s="57" t="s">
        <v>67</v>
      </c>
      <c r="K24" s="57"/>
      <c r="L24" s="57"/>
      <c r="M24" s="57">
        <v>16</v>
      </c>
      <c r="N24" s="57"/>
      <c r="O24" s="57"/>
      <c r="P24" s="57">
        <f t="shared" si="0"/>
        <v>0</v>
      </c>
      <c r="Q24" s="57"/>
      <c r="R24" s="57">
        <f t="shared" si="1"/>
        <v>0</v>
      </c>
      <c r="S24" s="57"/>
      <c r="T24" s="57">
        <f>S25*0.1</f>
        <v>0</v>
      </c>
      <c r="U24" s="57">
        <f>SUM(R24+P24+N24+M24)</f>
        <v>16</v>
      </c>
      <c r="V24" s="160"/>
      <c r="W24" s="160"/>
      <c r="X24" s="57"/>
      <c r="Y24" s="57">
        <v>2</v>
      </c>
      <c r="Z24" s="57"/>
      <c r="AA24" s="57"/>
      <c r="AB24" s="57"/>
      <c r="AC24" s="57"/>
      <c r="AD24" s="57" t="s">
        <v>202</v>
      </c>
      <c r="AE24" s="57" t="s">
        <v>186</v>
      </c>
      <c r="AF24" s="57" t="s">
        <v>203</v>
      </c>
      <c r="AG24" s="3"/>
    </row>
    <row r="25" spans="1:33" ht="45.75" customHeight="1">
      <c r="A25" s="175">
        <v>3</v>
      </c>
      <c r="B25" s="175">
        <v>2</v>
      </c>
      <c r="C25" s="177" t="s">
        <v>314</v>
      </c>
      <c r="D25" s="175" t="s">
        <v>315</v>
      </c>
      <c r="E25" s="175" t="s">
        <v>322</v>
      </c>
      <c r="F25" s="183" t="s">
        <v>37</v>
      </c>
      <c r="G25" s="181" t="s">
        <v>220</v>
      </c>
      <c r="H25" s="179" t="s">
        <v>37</v>
      </c>
      <c r="I25" s="177" t="s">
        <v>47</v>
      </c>
      <c r="J25" s="177" t="s">
        <v>34</v>
      </c>
      <c r="K25" s="55"/>
      <c r="L25" s="177" t="s">
        <v>43</v>
      </c>
      <c r="M25" s="55"/>
      <c r="N25" s="55"/>
      <c r="O25" s="177">
        <v>100</v>
      </c>
      <c r="P25" s="177">
        <v>100</v>
      </c>
      <c r="Q25" s="55"/>
      <c r="R25" s="55">
        <f t="shared" si="1"/>
        <v>0</v>
      </c>
      <c r="S25" s="55"/>
      <c r="T25" s="55"/>
      <c r="U25" s="177">
        <v>100</v>
      </c>
      <c r="V25" s="175">
        <v>675</v>
      </c>
      <c r="W25" s="175">
        <v>27</v>
      </c>
      <c r="X25" s="55"/>
      <c r="Y25" s="177">
        <v>4</v>
      </c>
      <c r="Z25" s="55"/>
      <c r="AA25" s="55"/>
      <c r="AB25" s="55"/>
      <c r="AC25" s="55"/>
      <c r="AD25" s="175" t="s">
        <v>56</v>
      </c>
      <c r="AE25" s="55"/>
      <c r="AF25" s="55"/>
      <c r="AG25" s="3"/>
    </row>
    <row r="26" spans="1:33" ht="35.25" customHeight="1">
      <c r="A26" s="175"/>
      <c r="B26" s="175"/>
      <c r="C26" s="176"/>
      <c r="D26" s="175"/>
      <c r="E26" s="175"/>
      <c r="F26" s="183"/>
      <c r="G26" s="182"/>
      <c r="H26" s="180"/>
      <c r="I26" s="178"/>
      <c r="J26" s="178"/>
      <c r="K26" s="55"/>
      <c r="L26" s="178"/>
      <c r="M26" s="55"/>
      <c r="N26" s="55"/>
      <c r="O26" s="178"/>
      <c r="P26" s="178"/>
      <c r="Q26" s="55"/>
      <c r="R26" s="55"/>
      <c r="S26" s="55"/>
      <c r="T26" s="55"/>
      <c r="U26" s="178"/>
      <c r="V26" s="175"/>
      <c r="W26" s="175"/>
      <c r="X26" s="55"/>
      <c r="Y26" s="178"/>
      <c r="Z26" s="55"/>
      <c r="AA26" s="55"/>
      <c r="AB26" s="55"/>
      <c r="AC26" s="55"/>
      <c r="AD26" s="175"/>
      <c r="AE26" s="55"/>
      <c r="AF26" s="55"/>
      <c r="AG26" s="3"/>
    </row>
    <row r="27" spans="1:33" ht="36" customHeight="1">
      <c r="A27" s="175"/>
      <c r="B27" s="175"/>
      <c r="C27" s="176"/>
      <c r="D27" s="175"/>
      <c r="E27" s="175"/>
      <c r="F27" s="183"/>
      <c r="G27" s="68" t="s">
        <v>219</v>
      </c>
      <c r="H27" s="69" t="s">
        <v>37</v>
      </c>
      <c r="I27" s="55"/>
      <c r="J27" s="55" t="s">
        <v>38</v>
      </c>
      <c r="K27" s="55"/>
      <c r="L27" s="55"/>
      <c r="M27" s="55"/>
      <c r="N27" s="55"/>
      <c r="O27" s="55">
        <v>75</v>
      </c>
      <c r="P27" s="55">
        <v>75</v>
      </c>
      <c r="Q27" s="55"/>
      <c r="R27" s="55"/>
      <c r="S27" s="55"/>
      <c r="T27" s="55"/>
      <c r="U27" s="55">
        <v>75</v>
      </c>
      <c r="V27" s="175"/>
      <c r="W27" s="175"/>
      <c r="X27" s="55"/>
      <c r="Y27" s="55">
        <v>3</v>
      </c>
      <c r="Z27" s="55"/>
      <c r="AA27" s="55"/>
      <c r="AB27" s="55"/>
      <c r="AC27" s="55"/>
      <c r="AD27" s="175"/>
      <c r="AE27" s="55"/>
      <c r="AF27" s="55"/>
      <c r="AG27" s="3"/>
    </row>
    <row r="28" spans="1:33" ht="31.5" customHeight="1">
      <c r="A28" s="175"/>
      <c r="B28" s="175"/>
      <c r="C28" s="176"/>
      <c r="D28" s="175"/>
      <c r="E28" s="175" t="s">
        <v>324</v>
      </c>
      <c r="F28" s="175"/>
      <c r="G28" s="176" t="s">
        <v>219</v>
      </c>
      <c r="H28" s="55" t="s">
        <v>37</v>
      </c>
      <c r="I28" s="55"/>
      <c r="J28" s="55" t="s">
        <v>38</v>
      </c>
      <c r="K28" s="55"/>
      <c r="L28" s="55"/>
      <c r="M28" s="55"/>
      <c r="N28" s="55"/>
      <c r="O28" s="55">
        <v>100</v>
      </c>
      <c r="P28" s="55">
        <v>100</v>
      </c>
      <c r="Q28" s="55"/>
      <c r="R28" s="55"/>
      <c r="S28" s="55"/>
      <c r="T28" s="55"/>
      <c r="U28" s="55">
        <v>100</v>
      </c>
      <c r="V28" s="175"/>
      <c r="W28" s="175"/>
      <c r="X28" s="55"/>
      <c r="Y28" s="55">
        <v>4</v>
      </c>
      <c r="Z28" s="55"/>
      <c r="AA28" s="55"/>
      <c r="AB28" s="55"/>
      <c r="AC28" s="55"/>
      <c r="AD28" s="175"/>
      <c r="AE28" s="55"/>
      <c r="AF28" s="55"/>
      <c r="AG28" s="3"/>
    </row>
    <row r="29" spans="1:33" ht="39" customHeight="1">
      <c r="A29" s="175"/>
      <c r="B29" s="175"/>
      <c r="C29" s="176"/>
      <c r="D29" s="175"/>
      <c r="E29" s="175"/>
      <c r="F29" s="175"/>
      <c r="G29" s="176"/>
      <c r="H29" s="55" t="s">
        <v>37</v>
      </c>
      <c r="I29" s="55"/>
      <c r="J29" s="55" t="s">
        <v>38</v>
      </c>
      <c r="K29" s="55"/>
      <c r="L29" s="55"/>
      <c r="M29" s="55"/>
      <c r="N29" s="55"/>
      <c r="O29" s="55">
        <v>50</v>
      </c>
      <c r="P29" s="55">
        <v>50</v>
      </c>
      <c r="Q29" s="55"/>
      <c r="R29" s="55"/>
      <c r="S29" s="55"/>
      <c r="T29" s="55"/>
      <c r="U29" s="55">
        <v>50</v>
      </c>
      <c r="V29" s="175"/>
      <c r="W29" s="175"/>
      <c r="X29" s="55"/>
      <c r="Y29" s="55">
        <v>2</v>
      </c>
      <c r="Z29" s="55"/>
      <c r="AA29" s="55"/>
      <c r="AB29" s="55"/>
      <c r="AC29" s="55"/>
      <c r="AD29" s="175"/>
      <c r="AE29" s="55"/>
      <c r="AF29" s="55"/>
      <c r="AG29" s="3"/>
    </row>
    <row r="30" spans="1:33" ht="32.25" customHeight="1">
      <c r="A30" s="175"/>
      <c r="B30" s="175"/>
      <c r="C30" s="176"/>
      <c r="D30" s="175"/>
      <c r="E30" s="177" t="s">
        <v>325</v>
      </c>
      <c r="F30" s="183"/>
      <c r="G30" s="68" t="s">
        <v>204</v>
      </c>
      <c r="H30" s="69" t="s">
        <v>37</v>
      </c>
      <c r="I30" s="55"/>
      <c r="J30" s="55" t="s">
        <v>38</v>
      </c>
      <c r="K30" s="55"/>
      <c r="L30" s="55"/>
      <c r="M30" s="55"/>
      <c r="N30" s="55"/>
      <c r="O30" s="55">
        <v>75</v>
      </c>
      <c r="P30" s="55">
        <v>75</v>
      </c>
      <c r="Q30" s="55"/>
      <c r="R30" s="55"/>
      <c r="S30" s="55"/>
      <c r="T30" s="55"/>
      <c r="U30" s="55">
        <v>75</v>
      </c>
      <c r="V30" s="175"/>
      <c r="W30" s="175"/>
      <c r="X30" s="55"/>
      <c r="Y30" s="55">
        <v>3</v>
      </c>
      <c r="Z30" s="55"/>
      <c r="AA30" s="55"/>
      <c r="AB30" s="55"/>
      <c r="AC30" s="55"/>
      <c r="AD30" s="175"/>
      <c r="AE30" s="55"/>
      <c r="AF30" s="55"/>
      <c r="AG30" s="3"/>
    </row>
    <row r="31" spans="1:33" ht="27" customHeight="1">
      <c r="A31" s="175"/>
      <c r="B31" s="175"/>
      <c r="C31" s="176"/>
      <c r="D31" s="175"/>
      <c r="E31" s="176"/>
      <c r="F31" s="175"/>
      <c r="G31" s="71" t="s">
        <v>216</v>
      </c>
      <c r="H31" s="55" t="s">
        <v>44</v>
      </c>
      <c r="I31" s="55" t="s">
        <v>39</v>
      </c>
      <c r="J31" s="55" t="s">
        <v>82</v>
      </c>
      <c r="K31" s="55"/>
      <c r="L31" s="55"/>
      <c r="M31" s="55"/>
      <c r="N31" s="55"/>
      <c r="O31" s="55">
        <v>25</v>
      </c>
      <c r="P31" s="55">
        <v>25</v>
      </c>
      <c r="Q31" s="55"/>
      <c r="R31" s="55"/>
      <c r="S31" s="55"/>
      <c r="T31" s="55"/>
      <c r="U31" s="55">
        <v>25</v>
      </c>
      <c r="V31" s="175"/>
      <c r="W31" s="175"/>
      <c r="X31" s="55"/>
      <c r="Y31" s="55">
        <v>1</v>
      </c>
      <c r="Z31" s="55"/>
      <c r="AA31" s="55"/>
      <c r="AB31" s="55"/>
      <c r="AC31" s="55"/>
      <c r="AD31" s="175"/>
      <c r="AE31" s="55"/>
      <c r="AF31" s="55"/>
      <c r="AG31" s="3"/>
    </row>
    <row r="32" spans="1:33" ht="27.75" customHeight="1">
      <c r="A32" s="175"/>
      <c r="B32" s="175"/>
      <c r="C32" s="176"/>
      <c r="D32" s="175"/>
      <c r="E32" s="178"/>
      <c r="F32" s="183"/>
      <c r="G32" s="68" t="s">
        <v>204</v>
      </c>
      <c r="H32" s="69" t="s">
        <v>37</v>
      </c>
      <c r="I32" s="55"/>
      <c r="J32" s="55" t="s">
        <v>38</v>
      </c>
      <c r="K32" s="55" t="s">
        <v>35</v>
      </c>
      <c r="L32" s="55"/>
      <c r="M32" s="55"/>
      <c r="N32" s="55"/>
      <c r="O32" s="55">
        <v>25</v>
      </c>
      <c r="P32" s="55">
        <v>25</v>
      </c>
      <c r="Q32" s="55"/>
      <c r="R32" s="55"/>
      <c r="S32" s="55"/>
      <c r="T32" s="55"/>
      <c r="U32" s="55">
        <v>25</v>
      </c>
      <c r="V32" s="175"/>
      <c r="W32" s="175"/>
      <c r="X32" s="55"/>
      <c r="Y32" s="55">
        <v>1</v>
      </c>
      <c r="Z32" s="55"/>
      <c r="AA32" s="55"/>
      <c r="AB32" s="55"/>
      <c r="AC32" s="55"/>
      <c r="AD32" s="175"/>
      <c r="AE32" s="55"/>
      <c r="AF32" s="55"/>
      <c r="AG32" s="3"/>
    </row>
    <row r="33" spans="1:33" ht="45.75" customHeight="1">
      <c r="A33" s="175"/>
      <c r="B33" s="175"/>
      <c r="C33" s="176"/>
      <c r="D33" s="175"/>
      <c r="E33" s="55" t="s">
        <v>323</v>
      </c>
      <c r="F33" s="175"/>
      <c r="G33" s="56" t="s">
        <v>215</v>
      </c>
      <c r="H33" s="55" t="s">
        <v>37</v>
      </c>
      <c r="I33" s="55"/>
      <c r="J33" s="55" t="s">
        <v>38</v>
      </c>
      <c r="K33" s="55"/>
      <c r="L33" s="55"/>
      <c r="M33" s="55"/>
      <c r="N33" s="55"/>
      <c r="O33" s="55">
        <v>75</v>
      </c>
      <c r="P33" s="55">
        <v>75</v>
      </c>
      <c r="Q33" s="55"/>
      <c r="R33" s="55"/>
      <c r="S33" s="55"/>
      <c r="T33" s="55"/>
      <c r="U33" s="55">
        <v>75</v>
      </c>
      <c r="V33" s="175"/>
      <c r="W33" s="175"/>
      <c r="X33" s="55"/>
      <c r="Y33" s="55">
        <v>3</v>
      </c>
      <c r="Z33" s="55"/>
      <c r="AA33" s="55"/>
      <c r="AB33" s="55"/>
      <c r="AC33" s="55"/>
      <c r="AD33" s="175"/>
      <c r="AE33" s="55"/>
      <c r="AF33" s="55"/>
      <c r="AG33" s="3"/>
    </row>
    <row r="34" spans="1:33" ht="75" customHeight="1">
      <c r="A34" s="175"/>
      <c r="B34" s="175"/>
      <c r="C34" s="176"/>
      <c r="D34" s="175"/>
      <c r="E34" s="55" t="s">
        <v>326</v>
      </c>
      <c r="F34" s="175"/>
      <c r="G34" s="55" t="s">
        <v>216</v>
      </c>
      <c r="H34" s="55" t="s">
        <v>44</v>
      </c>
      <c r="I34" s="55" t="s">
        <v>39</v>
      </c>
      <c r="J34" s="55" t="s">
        <v>82</v>
      </c>
      <c r="K34" s="55"/>
      <c r="L34" s="55"/>
      <c r="M34" s="55"/>
      <c r="N34" s="55"/>
      <c r="O34" s="55">
        <v>75</v>
      </c>
      <c r="P34" s="55">
        <v>75</v>
      </c>
      <c r="Q34" s="55"/>
      <c r="R34" s="55"/>
      <c r="S34" s="55"/>
      <c r="T34" s="55"/>
      <c r="U34" s="55">
        <v>75</v>
      </c>
      <c r="V34" s="175"/>
      <c r="W34" s="175"/>
      <c r="X34" s="55"/>
      <c r="Y34" s="55">
        <v>3</v>
      </c>
      <c r="Z34" s="55"/>
      <c r="AA34" s="55"/>
      <c r="AB34" s="55"/>
      <c r="AC34" s="55"/>
      <c r="AD34" s="175"/>
      <c r="AE34" s="55"/>
      <c r="AF34" s="55"/>
      <c r="AG34" s="3"/>
    </row>
    <row r="35" spans="1:33" ht="60" customHeight="1">
      <c r="A35" s="175"/>
      <c r="B35" s="175"/>
      <c r="C35" s="178"/>
      <c r="D35" s="175"/>
      <c r="E35" s="55" t="s">
        <v>327</v>
      </c>
      <c r="F35" s="175"/>
      <c r="G35" s="55" t="s">
        <v>205</v>
      </c>
      <c r="H35" s="55" t="s">
        <v>37</v>
      </c>
      <c r="I35" s="55"/>
      <c r="J35" s="55" t="s">
        <v>38</v>
      </c>
      <c r="K35" s="55"/>
      <c r="L35" s="55"/>
      <c r="M35" s="55"/>
      <c r="N35" s="55"/>
      <c r="O35" s="55">
        <v>75</v>
      </c>
      <c r="P35" s="55">
        <v>75</v>
      </c>
      <c r="Q35" s="55"/>
      <c r="R35" s="55"/>
      <c r="S35" s="55"/>
      <c r="T35" s="55"/>
      <c r="U35" s="55">
        <v>75</v>
      </c>
      <c r="V35" s="175"/>
      <c r="W35" s="175"/>
      <c r="X35" s="55"/>
      <c r="Y35" s="55">
        <v>3</v>
      </c>
      <c r="Z35" s="55"/>
      <c r="AA35" s="55"/>
      <c r="AB35" s="55"/>
      <c r="AC35" s="55"/>
      <c r="AD35" s="175"/>
      <c r="AE35" s="55"/>
      <c r="AF35" s="55"/>
      <c r="AG35" s="3"/>
    </row>
    <row r="36" spans="1:33" ht="48.75" customHeight="1">
      <c r="A36" s="57">
        <v>3</v>
      </c>
      <c r="B36" s="57">
        <v>2</v>
      </c>
      <c r="C36" s="57" t="s">
        <v>316</v>
      </c>
      <c r="D36" s="57" t="s">
        <v>331</v>
      </c>
      <c r="E36" s="57" t="s">
        <v>59</v>
      </c>
      <c r="F36" s="57" t="s">
        <v>37</v>
      </c>
      <c r="G36" s="57" t="s">
        <v>52</v>
      </c>
      <c r="H36" s="57" t="s">
        <v>37</v>
      </c>
      <c r="I36" s="57"/>
      <c r="J36" s="57" t="s">
        <v>38</v>
      </c>
      <c r="K36" s="57" t="s">
        <v>35</v>
      </c>
      <c r="L36" s="57"/>
      <c r="M36" s="57"/>
      <c r="N36" s="57">
        <v>24</v>
      </c>
      <c r="O36" s="57"/>
      <c r="P36" s="57">
        <f>SUM(O36)</f>
        <v>0</v>
      </c>
      <c r="Q36" s="57"/>
      <c r="R36" s="57">
        <f>Q36*0.5</f>
        <v>0</v>
      </c>
      <c r="S36" s="57"/>
      <c r="T36" s="57"/>
      <c r="U36" s="57">
        <f>SUM(R36+P36+N36+M36)</f>
        <v>24</v>
      </c>
      <c r="V36" s="57">
        <v>24</v>
      </c>
      <c r="W36" s="57">
        <v>3</v>
      </c>
      <c r="X36" s="57"/>
      <c r="Y36" s="57"/>
      <c r="Z36" s="57"/>
      <c r="AA36" s="57"/>
      <c r="AB36" s="57"/>
      <c r="AC36" s="57">
        <v>3</v>
      </c>
      <c r="AD36" s="57" t="s">
        <v>60</v>
      </c>
      <c r="AE36" s="57"/>
      <c r="AF36" s="57"/>
      <c r="AG36" s="3"/>
    </row>
    <row r="37" spans="1:33" ht="60.75" customHeight="1">
      <c r="A37" s="55">
        <v>3</v>
      </c>
      <c r="B37" s="55">
        <v>2</v>
      </c>
      <c r="C37" s="55" t="s">
        <v>317</v>
      </c>
      <c r="D37" s="55" t="s">
        <v>328</v>
      </c>
      <c r="E37" s="55"/>
      <c r="F37" s="55" t="s">
        <v>37</v>
      </c>
      <c r="G37" s="55" t="s">
        <v>52</v>
      </c>
      <c r="H37" s="55" t="s">
        <v>37</v>
      </c>
      <c r="I37" s="55"/>
      <c r="J37" s="55" t="s">
        <v>38</v>
      </c>
      <c r="K37" s="55" t="s">
        <v>35</v>
      </c>
      <c r="L37" s="55"/>
      <c r="M37" s="55">
        <v>16</v>
      </c>
      <c r="N37" s="55"/>
      <c r="O37" s="55"/>
      <c r="P37" s="55">
        <f>SUM(O37)</f>
        <v>0</v>
      </c>
      <c r="Q37" s="55"/>
      <c r="R37" s="55">
        <f>Q37*0.5</f>
        <v>0</v>
      </c>
      <c r="S37" s="55"/>
      <c r="T37" s="55"/>
      <c r="U37" s="55">
        <f>SUM(R37+P37+N37+M37)</f>
        <v>16</v>
      </c>
      <c r="V37" s="55">
        <v>16</v>
      </c>
      <c r="W37" s="55">
        <v>2</v>
      </c>
      <c r="X37" s="55"/>
      <c r="Y37" s="55"/>
      <c r="Z37" s="55"/>
      <c r="AA37" s="55">
        <v>2</v>
      </c>
      <c r="AB37" s="55"/>
      <c r="AC37" s="55"/>
      <c r="AD37" s="55" t="s">
        <v>62</v>
      </c>
      <c r="AE37" s="55"/>
      <c r="AF37" s="55"/>
    </row>
    <row r="38" spans="1:33" ht="36.75" customHeight="1">
      <c r="A38" s="45">
        <v>3</v>
      </c>
      <c r="B38" s="45">
        <v>2</v>
      </c>
      <c r="C38" s="45" t="s">
        <v>318</v>
      </c>
      <c r="D38" s="45" t="s">
        <v>206</v>
      </c>
      <c r="E38" s="45"/>
      <c r="F38" s="45" t="s">
        <v>207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f>SUM(O38)</f>
        <v>0</v>
      </c>
      <c r="Q38" s="45"/>
      <c r="R38" s="45">
        <f>Q38*0.5</f>
        <v>0</v>
      </c>
      <c r="S38" s="45"/>
      <c r="T38" s="45"/>
      <c r="U38" s="45">
        <f>SUM(R38+P38+N38+M38)</f>
        <v>0</v>
      </c>
      <c r="V38" s="45"/>
      <c r="W38" s="45">
        <v>6</v>
      </c>
      <c r="X38" s="45"/>
      <c r="Y38" s="45"/>
      <c r="Z38" s="45"/>
      <c r="AA38" s="45"/>
      <c r="AB38" s="45">
        <v>6</v>
      </c>
      <c r="AC38" s="45"/>
      <c r="AD38" s="45" t="s">
        <v>53</v>
      </c>
      <c r="AE38" s="45"/>
      <c r="AF38" s="8"/>
    </row>
    <row r="39" spans="1:33" ht="15.75" customHeight="1">
      <c r="A39" s="9"/>
      <c r="B39" s="9"/>
      <c r="C39" s="3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>
        <f>SUM(O39)</f>
        <v>0</v>
      </c>
      <c r="Q39" s="9"/>
      <c r="R39" s="9">
        <f>Q39*0.5</f>
        <v>0</v>
      </c>
      <c r="S39" s="9"/>
      <c r="T39" s="9">
        <f>S40*0.1</f>
        <v>0</v>
      </c>
      <c r="U39" s="9">
        <f>SUM(R39+P39+N39+M39)</f>
        <v>0</v>
      </c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3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>
        <f>SUM(W5:W39)</f>
        <v>62</v>
      </c>
      <c r="X40" s="7">
        <f>SUM(X6:X39)</f>
        <v>0</v>
      </c>
      <c r="Y40" s="7">
        <f>SUM(Y5:Y39)</f>
        <v>51</v>
      </c>
      <c r="Z40" s="7">
        <f>SUM(Z6:Z39)</f>
        <v>0</v>
      </c>
      <c r="AA40" s="7">
        <f>SUM(AA6:AA39)</f>
        <v>2</v>
      </c>
      <c r="AB40" s="7">
        <f>SUM(AB6:AB39)</f>
        <v>6</v>
      </c>
      <c r="AC40" s="7">
        <f>SUM(AC6:AC39)</f>
        <v>3</v>
      </c>
      <c r="AD40" s="6"/>
      <c r="AE40" s="6"/>
      <c r="AF40" s="6"/>
    </row>
    <row r="41" spans="1:33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1:33" ht="15.75" customHeight="1"/>
    <row r="43" spans="1:33" ht="15.75" customHeight="1"/>
    <row r="44" spans="1:33" ht="15.75" customHeight="1"/>
    <row r="45" spans="1:33" ht="15.75" customHeight="1"/>
    <row r="46" spans="1:33" ht="15.75" customHeight="1"/>
    <row r="47" spans="1:33" ht="15.75" customHeight="1"/>
    <row r="48" spans="1:3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34">
    <mergeCell ref="C5:C11"/>
    <mergeCell ref="C12:C17"/>
    <mergeCell ref="C18:C24"/>
    <mergeCell ref="C25:C35"/>
    <mergeCell ref="A25:A35"/>
    <mergeCell ref="B25:B35"/>
    <mergeCell ref="D25:D35"/>
    <mergeCell ref="E25:E27"/>
    <mergeCell ref="F25:F35"/>
    <mergeCell ref="E8:E9"/>
    <mergeCell ref="F8:F9"/>
    <mergeCell ref="A12:A17"/>
    <mergeCell ref="B12:B17"/>
    <mergeCell ref="D12:D17"/>
    <mergeCell ref="E30:E32"/>
    <mergeCell ref="V25:V35"/>
    <mergeCell ref="W25:W35"/>
    <mergeCell ref="AD25:AD35"/>
    <mergeCell ref="E28:E29"/>
    <mergeCell ref="G28:G29"/>
    <mergeCell ref="Y25:Y26"/>
    <mergeCell ref="U25:U26"/>
    <mergeCell ref="P25:P26"/>
    <mergeCell ref="O25:O26"/>
    <mergeCell ref="J25:J26"/>
    <mergeCell ref="I25:I26"/>
    <mergeCell ref="H25:H26"/>
    <mergeCell ref="G25:G26"/>
    <mergeCell ref="L25:L26"/>
    <mergeCell ref="AE14:AE15"/>
    <mergeCell ref="AF14:AF15"/>
    <mergeCell ref="A18:A24"/>
    <mergeCell ref="B18:B24"/>
    <mergeCell ref="D18:D24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AE18:AE19"/>
    <mergeCell ref="AF18:AF19"/>
    <mergeCell ref="N14:N15"/>
    <mergeCell ref="O14:O15"/>
    <mergeCell ref="P14:P15"/>
    <mergeCell ref="Q14:Q15"/>
    <mergeCell ref="R14:R15"/>
    <mergeCell ref="S14:S15"/>
    <mergeCell ref="T14:T15"/>
    <mergeCell ref="U14:U15"/>
    <mergeCell ref="X14:X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W12:W17"/>
    <mergeCell ref="V12:V17"/>
    <mergeCell ref="E12:E13"/>
    <mergeCell ref="F12:F13"/>
    <mergeCell ref="AA10:AA11"/>
    <mergeCell ref="AB10:AB11"/>
    <mergeCell ref="AC10:AC11"/>
    <mergeCell ref="AD10:AD11"/>
    <mergeCell ref="N8:N9"/>
    <mergeCell ref="O8:O9"/>
    <mergeCell ref="P8:P9"/>
    <mergeCell ref="X8:X9"/>
    <mergeCell ref="Z8:Z9"/>
    <mergeCell ref="AA8:AA9"/>
    <mergeCell ref="AB8:AB9"/>
    <mergeCell ref="AC8:AC9"/>
    <mergeCell ref="A1:AF1"/>
    <mergeCell ref="N2:T2"/>
    <mergeCell ref="AE2:AF2"/>
    <mergeCell ref="B4:AD4"/>
    <mergeCell ref="J8:J9"/>
    <mergeCell ref="K8:K9"/>
    <mergeCell ref="M8:M9"/>
    <mergeCell ref="H8:H9"/>
    <mergeCell ref="L8:L9"/>
    <mergeCell ref="G8:G9"/>
    <mergeCell ref="A5:A11"/>
    <mergeCell ref="B5:B11"/>
    <mergeCell ref="D5:D11"/>
    <mergeCell ref="AE8:AE9"/>
    <mergeCell ref="AF8:AF9"/>
    <mergeCell ref="Q8:Q9"/>
    <mergeCell ref="R8:R9"/>
    <mergeCell ref="S8:S9"/>
    <mergeCell ref="T8:T9"/>
    <mergeCell ref="I8:I9"/>
    <mergeCell ref="AD8:AD9"/>
    <mergeCell ref="E10:E11"/>
    <mergeCell ref="F10:F11"/>
    <mergeCell ref="AE10:AE11"/>
    <mergeCell ref="AF10:AF11"/>
    <mergeCell ref="AD18:AD19"/>
    <mergeCell ref="U8:U9"/>
    <mergeCell ref="Y8:Y9"/>
    <mergeCell ref="V5:V11"/>
    <mergeCell ref="W5:W11"/>
    <mergeCell ref="Y14:Y15"/>
    <mergeCell ref="Z14:Z15"/>
    <mergeCell ref="AA14:AA15"/>
    <mergeCell ref="AB14:AB15"/>
    <mergeCell ref="AC14:AC15"/>
    <mergeCell ref="AD14:AD15"/>
    <mergeCell ref="U18:U19"/>
    <mergeCell ref="V18:V24"/>
    <mergeCell ref="W18:W24"/>
    <mergeCell ref="X18:X19"/>
    <mergeCell ref="Y18:Y19"/>
    <mergeCell ref="Z18:Z19"/>
    <mergeCell ref="AA18:AA19"/>
    <mergeCell ref="AB18:AB19"/>
    <mergeCell ref="AC18:AC19"/>
    <mergeCell ref="X10:X11"/>
    <mergeCell ref="Y10:Y11"/>
    <mergeCell ref="Z10:Z11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Pozzi</dc:creator>
  <cp:lastModifiedBy>provaxp</cp:lastModifiedBy>
  <cp:lastPrinted>2023-07-12T07:01:43Z</cp:lastPrinted>
  <dcterms:created xsi:type="dcterms:W3CDTF">2015-06-05T18:19:34Z</dcterms:created>
  <dcterms:modified xsi:type="dcterms:W3CDTF">2023-11-15T08:46:43Z</dcterms:modified>
</cp:coreProperties>
</file>